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66925"/>
  <xr:revisionPtr revIDLastSave="1" documentId="11_99BBD541B74799203C10D7244FE5ACA7A42EAE3A" xr6:coauthVersionLast="47" xr6:coauthVersionMax="47" xr10:uidLastSave="{1D529FF6-83B4-4B98-8727-DEC80B19D080}"/>
  <bookViews>
    <workbookView xWindow="0" yWindow="0" windowWidth="16384" windowHeight="8192" tabRatio="500" xr2:uid="{00000000-000D-0000-FFFF-FFFF00000000}"/>
  </bookViews>
  <sheets>
    <sheet name="ΗΛΕΚΤΡΟΤΕΧΝΙΚΑ ΥΛΙΚΑ" sheetId="1" r:id="rId1"/>
    <sheet name="ΕΝΕΡΓΕΙΑΚΑ ΔΙΚΤΥΑ ΥΨΗΛΩΝ ΤΑΣΕΩΝ" sheetId="2" r:id="rId2"/>
    <sheet name="ΣΥΣΤΗΜΑΤΑ ΗΛΕΚΤΡΙΚΗΣ ΕΝΕΡΓΕΙΑΣ" sheetId="3" r:id="rId3"/>
  </sheets>
  <definedNames>
    <definedName name="_xlnm.Print_Area" localSheetId="0">'ΗΛΕΚΤΡΟΤΕΧΝΙΚΑ ΥΛΙΚΑ'!$A$1:$AS$10</definedName>
    <definedName name="_xlnm.Print_Area" localSheetId="2">'ΣΥΣΤΗΜΑΤΑ ΗΛΕΚΤΡΙΚΗΣ ΕΝΕΡΓΕΙΑΣ'!$A$1:$AS$22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Q18" i="3" l="1"/>
  <c r="AP18" i="3"/>
  <c r="AO18" i="3"/>
  <c r="AR18" i="3" s="1"/>
  <c r="AS18" i="3" s="1"/>
  <c r="AQ17" i="3"/>
  <c r="AP17" i="3"/>
  <c r="AO17" i="3"/>
  <c r="AR17" i="3" s="1"/>
  <c r="AS17" i="3" s="1"/>
  <c r="AQ16" i="3"/>
  <c r="AP16" i="3"/>
  <c r="AO16" i="3"/>
  <c r="AR16" i="3" s="1"/>
  <c r="AS16" i="3" s="1"/>
  <c r="AQ15" i="3"/>
  <c r="AO15" i="3"/>
  <c r="AR15" i="3" s="1"/>
  <c r="AS15" i="3" s="1"/>
  <c r="AQ14" i="3"/>
  <c r="AO14" i="3"/>
  <c r="AR14" i="3" s="1"/>
  <c r="AS14" i="3" s="1"/>
  <c r="AQ13" i="3"/>
  <c r="AO13" i="3"/>
  <c r="AR13" i="3" s="1"/>
  <c r="AS13" i="3" s="1"/>
  <c r="AQ12" i="3"/>
  <c r="AP12" i="3"/>
  <c r="AO12" i="3"/>
  <c r="AR12" i="3" s="1"/>
  <c r="AS12" i="3" s="1"/>
  <c r="AQ11" i="3"/>
  <c r="AR11" i="3" s="1"/>
  <c r="AS11" i="3" s="1"/>
  <c r="AQ10" i="3"/>
  <c r="AR10" i="3" s="1"/>
  <c r="AS10" i="3" s="1"/>
  <c r="AQ9" i="3"/>
  <c r="AR9" i="3" s="1"/>
  <c r="AS9" i="3" s="1"/>
  <c r="AP8" i="3"/>
  <c r="AR8" i="3" s="1"/>
  <c r="AS8" i="3" s="1"/>
  <c r="AS20" i="2"/>
  <c r="AT20" i="2" s="1"/>
  <c r="AS19" i="2"/>
  <c r="AT19" i="2" s="1"/>
  <c r="AS18" i="2"/>
  <c r="AT18" i="2" s="1"/>
  <c r="AS17" i="2"/>
  <c r="AT17" i="2" s="1"/>
  <c r="AS16" i="2"/>
  <c r="AT16" i="2" s="1"/>
  <c r="AS15" i="2"/>
  <c r="AT15" i="2" s="1"/>
  <c r="AS14" i="2"/>
  <c r="AT14" i="2" s="1"/>
  <c r="AS13" i="2"/>
  <c r="AT13" i="2" s="1"/>
  <c r="AS12" i="2"/>
  <c r="AT12" i="2" s="1"/>
  <c r="AS11" i="2"/>
  <c r="AT11" i="2" s="1"/>
  <c r="AQ10" i="2"/>
  <c r="AS10" i="2" s="1"/>
  <c r="AT10" i="2" s="1"/>
  <c r="AS9" i="2"/>
  <c r="AT9" i="2" s="1"/>
  <c r="AS8" i="2"/>
  <c r="AT8" i="2" s="1"/>
  <c r="AQ10" i="1"/>
  <c r="AP10" i="1"/>
  <c r="AR10" i="1" s="1"/>
  <c r="AS10" i="1" s="1"/>
  <c r="AO9" i="1"/>
  <c r="AR9" i="1" s="1"/>
  <c r="AS9" i="1" s="1"/>
  <c r="AQ8" i="1"/>
  <c r="AR8" i="1" s="1"/>
  <c r="AS8" i="1" s="1"/>
</calcChain>
</file>

<file path=xl/sharedStrings.xml><?xml version="1.0" encoding="utf-8"?>
<sst xmlns="http://schemas.openxmlformats.org/spreadsheetml/2006/main" count="808" uniqueCount="258">
  <si>
    <t>ΠΙΝΑΚΑΣ ΙΙ-1: ΑΞΙΟΛΟΓΙΚΗ ΚΑΤΑΤΑΞΗ ΕΠΙΛΕΞΙΜΩΝ ΥΠΟΨΗΦΙΩΝ ΑΚΑΔΗΜΑΪΚΩΝ ΥΠΟΤΡΟΦΩΝ 2022-2023</t>
  </si>
  <si>
    <t>ΓΝΩΣΤΙΚΟ ΑΝΤΙΚΕΙΜΕΝΟ 1. Ηλεκτροτεχνικά Υλικά σε Αντικείμενα Συστημάτων Ηλεκτρικής Ενέργειας: Ηλεκτρικές, Μαγνητικές, Ηλεκτροχημικές Ιδιότητες</t>
  </si>
  <si>
    <t>Στοιχεία επιλεξιμότητας υποψηφίων</t>
  </si>
  <si>
    <t>Στοιχεία Μοριοδότησης υποψηφίων</t>
  </si>
  <si>
    <t>ΜΟΡΙΑ ΚΡΙΤΗΡΙΩΝ</t>
  </si>
  <si>
    <t>ΤΕΛΙΚΗ ΜΟΡΙΟΔΟΤΗΣΗ</t>
  </si>
  <si>
    <t>1ος Βασικός τίτλος Σπουδών</t>
  </si>
  <si>
    <t>2ος Βασικός τίτλος Σπουδών</t>
  </si>
  <si>
    <t>1ο Μεταπτυχιακό</t>
  </si>
  <si>
    <t>2ο Μεταπτυχιακό</t>
  </si>
  <si>
    <t>3ο Μεταπτυχιακό</t>
  </si>
  <si>
    <t>Διδακτορικό</t>
  </si>
  <si>
    <t xml:space="preserve">Υποψήφιος/ια Διδάκτωρ </t>
  </si>
  <si>
    <t>Ερευνητικό/Επαγγελματικό Εργο</t>
  </si>
  <si>
    <t>Δημοσιευμένο Επιστημονικό Έργο</t>
  </si>
  <si>
    <t>Συμμετοχή σε Ερευνητικά Έργα</t>
  </si>
  <si>
    <t>Εκπαιδευτική Εμπειρία σε ΑΕΙ (Ισοδύναμα έτη πλήρους απασχόλησης)</t>
  </si>
  <si>
    <t xml:space="preserve">Επαγγελματική εμπειρία </t>
  </si>
  <si>
    <t>Δικαιολογητικό 1</t>
  </si>
  <si>
    <t>Δικαιολογητικό 2</t>
  </si>
  <si>
    <t>Δικαιολογητικό 3</t>
  </si>
  <si>
    <t>Κριτήριο επιλεξιμότητας 1</t>
  </si>
  <si>
    <t>Κριτήριο Επιλεξιμότητας 2</t>
  </si>
  <si>
    <t>Κριτήριο Επιλεξιμότητας 3</t>
  </si>
  <si>
    <t>Κριτήριο 1</t>
  </si>
  <si>
    <t>Κριτήριο 2</t>
  </si>
  <si>
    <t>Κριτήριο 3</t>
  </si>
  <si>
    <t>Κριτήριο 4</t>
  </si>
  <si>
    <t xml:space="preserve">Α/Α </t>
  </si>
  <si>
    <t>ΑΡ.ΠΡΩΤ/ ΗΜΕΡΟΜΗΝΙΑ</t>
  </si>
  <si>
    <t>ΓΝΩΣΤΙΚΟ ΑΝΤΙΚΕΙΜΕΝΟ</t>
  </si>
  <si>
    <t>ΜΑΘΗΜΑΤΑ</t>
  </si>
  <si>
    <t>Επαγγελματική Ιδιότητα                                                                        (Ιδιώτης=1, Δ.Υ.=0)</t>
  </si>
  <si>
    <t xml:space="preserve"> Τμήμα, Ίδρυμα, Έτος Αποφοίτησης</t>
  </si>
  <si>
    <t xml:space="preserve">Έτη Σπουδών </t>
  </si>
  <si>
    <t>Τμήμα, Ίδρυμα, Έτος Αποφοίτησης</t>
  </si>
  <si>
    <t>Γνωστικό πεδίο 1ου ΜΔΕ</t>
  </si>
  <si>
    <t>Γνωστικό πεδίο 2ου ΜΔΕ</t>
  </si>
  <si>
    <t>Γνωστικό πεδίο 3ου ΜΔΕ</t>
  </si>
  <si>
    <t xml:space="preserve"> Τμήμα, Ίδρυμα, Έτος Αναγόρευσης</t>
  </si>
  <si>
    <t>Γνωστικό πεδίο 1ου PhD</t>
  </si>
  <si>
    <t>ΣΥΝΑΦΕΙΑ ΔΙΔΑΚΤΟΡΙΚΟΥ</t>
  </si>
  <si>
    <t>Τμήμα, Ίδρυμα, Έτος εγγραφής</t>
  </si>
  <si>
    <t>ΣΥΝΑΦΕΙΑ ΔΙΔΑΚΤΟΡΙΚΗΣ ΔΙΑΤΡΙΒΗΣ</t>
  </si>
  <si>
    <t>Ερευνητικό Έργο : Φορέας / Εταιρία / Εργοδότης</t>
  </si>
  <si>
    <t>ΕΤΗ</t>
  </si>
  <si>
    <t>Επαγγελματικό έργο : Φορέας / Εταιρία / Εργοδότης</t>
  </si>
  <si>
    <t>TOΥΛΑΧΙΣΤΟΝ  5 ΕΤΕΣ ΣΥΝΑΦΕΣ ΕΡΓΟ</t>
  </si>
  <si>
    <t>ΕΠΙΛΕΞΙΜΟΤΗΤΑ ΥΠΟΨΗΦΙΟΥ/ΑΣ</t>
  </si>
  <si>
    <t>Συνολικός Αριθμός  Δημοσιεύσεων σε περιοδικά με κριτές και IF</t>
  </si>
  <si>
    <t>Συνολικός Αριθμός Δημοσιεύσεων σε Περιοδικά, Συλλογικούς τόμους, Πρακτικά Συνεδρίων</t>
  </si>
  <si>
    <t>Συνολικός Αριθμός   Δημοσιεύσεων σε περιοδικά με κριτές και IF συναφών με το Γνωστικό Αντικείμενο</t>
  </si>
  <si>
    <t>Συνολικός Αριθμός Δημοσιεύσεων σε Περιοδικά, Συλλογικούς τόμους, Πρακτικά Συνεδρίων συναφών με το Γνωστικό Αντικείμενο</t>
  </si>
  <si>
    <t>ΈΤΗ ΣΥΝΑΦΟΥΣ ΈΡΓΟΥ ΜΕ ΤΟ ΓΝΩΣΤΙΚΟ ΑΝΤΙΚΕΙΜΕΝΟ</t>
  </si>
  <si>
    <t>ΙΔΡΥΜΑ</t>
  </si>
  <si>
    <t xml:space="preserve">ETH </t>
  </si>
  <si>
    <t>ΈΤΗ ΣΥΝΑΦΟΥΣ ΕΜΠΕΙΡΙΑΣ ΜΕ ΤΟ ΓΝΩΣΤΙΚΟ ΑΝΤΙΚΕΙΜΕΝΟ</t>
  </si>
  <si>
    <t>ΚΡΙΤΗΡΙΟ 1</t>
  </si>
  <si>
    <t>ΚΡΙΤΗΡΙΟ 2</t>
  </si>
  <si>
    <t>ΚΡΙΤΗΡΙΟ 3</t>
  </si>
  <si>
    <t>ΚΡΙΤΗΡΙΟ 4</t>
  </si>
  <si>
    <t>ΣΥΝΟΛΟ ΜΟΡΙΩΝ</t>
  </si>
  <si>
    <t>ΠΡΟΣΑΥΞΗΣΗ ΔΙΔΑΚΤΟΡΙΚΟΥ (5%)</t>
  </si>
  <si>
    <t>71602/30-07-2022</t>
  </si>
  <si>
    <t>Ηλεκτροτεχνικά Υλικά σε Αντικείμενα Συστημάτων Ηλεκτρικής Ενέργειας: Ηλεκτρικές, Μαγνητικές, Ηλεκτροχημικές Ιδιότητες</t>
  </si>
  <si>
    <r>
      <rPr>
        <sz val="9"/>
        <color rgb="FF000000"/>
        <rFont val="Calibri"/>
        <family val="2"/>
        <charset val="161"/>
      </rPr>
      <t xml:space="preserve">ΗΛΕΚΤΡΟΤΕΧΝΙΚΑ ΥΛΙΚΑ (Γ ΕΞ)                       ΗΛΕΚΤΡΙΚΑ ΚΥΚΛΩΜΑΤΑ Ι (Α ΕΞ)   </t>
    </r>
    <r>
      <rPr>
        <b/>
        <sz val="9"/>
        <color rgb="FF000000"/>
        <rFont val="Calibri"/>
        <family val="2"/>
        <charset val="161"/>
      </rPr>
      <t xml:space="preserve"> </t>
    </r>
    <r>
      <rPr>
        <sz val="9"/>
        <color rgb="FF000000"/>
        <rFont val="Calibri"/>
        <family val="2"/>
        <charset val="1"/>
      </rPr>
      <t xml:space="preserve">             </t>
    </r>
    <r>
      <rPr>
        <b/>
        <sz val="9"/>
        <color rgb="FF4472C4"/>
        <rFont val="Calibri"/>
        <family val="2"/>
        <charset val="1"/>
      </rPr>
      <t>ΗΛΕΚΤΡΙΚΑ ΚΥΚΛΩΜΑΤΑ ΙΙ (Β ΕΞ)</t>
    </r>
    <r>
      <rPr>
        <sz val="9"/>
        <color rgb="FF4472C4"/>
        <rFont val="Calibri"/>
        <family val="2"/>
        <charset val="1"/>
      </rPr>
      <t xml:space="preserve">   </t>
    </r>
  </si>
  <si>
    <t>1</t>
  </si>
  <si>
    <t>Σχολή Χημικών Μηχανικών, ΕΜΠ, 1989</t>
  </si>
  <si>
    <t>5</t>
  </si>
  <si>
    <t xml:space="preserve">Χημική Μηχανική </t>
  </si>
  <si>
    <t>Σχολή Χημικών Μηχανικών, ΕΜΠ, 2016</t>
  </si>
  <si>
    <t>ΕΠΙΣΤΗΜΗ ΚΑΙ ΤΕΧΝΙΚΗ ΤΩΝ ΥΛΙΚΩΝ - ΗΛΕΚΤΡΟΧΗΜΕΙΑ</t>
  </si>
  <si>
    <t>NAI</t>
  </si>
  <si>
    <t>-</t>
  </si>
  <si>
    <t>ΕΛΚΕ ΤΕΙ ΠΕΙΡΑΙΑ/ΠΑΔΑ</t>
  </si>
  <si>
    <t>ΕΛΚΕ ΤΕΙ ΠΕΙΡΑΙΑ</t>
  </si>
  <si>
    <t>ΝΑΙ</t>
  </si>
  <si>
    <t>TEI ΠΕΙΡΑΙΑ/ΠΑΔΑ</t>
  </si>
  <si>
    <t>73447/03-08-2022</t>
  </si>
  <si>
    <t>0</t>
  </si>
  <si>
    <t>ΣΧΟΛΗ ΧΗΜΙΚΩΝ  ΜΗΧ., ΕΜΠ, 1997</t>
  </si>
  <si>
    <t>KING'S COLLEGE UK, 2003, ΔΙΚΑΤΣΑ 2-405/2005</t>
  </si>
  <si>
    <t>ΒΙΟΤΕΧΝΟΛΟΓΙΑ - ΕΠΙΣΤΗΜΗ ΥΛΙΚΩΝ</t>
  </si>
  <si>
    <t>ΕΚΕΒΕ ΑΛ. ΦΛΕΜΙΓΚ</t>
  </si>
  <si>
    <t>ΤΕΙ ΠΕΙΡΑΙΑ/ΠΑΔΑ/  ΑΣΠΑΙΤΕ/ΕΥΕΛΠΙΔΩΝ/ΠΑΠΕΙ</t>
  </si>
  <si>
    <t>71515/26-07-2022</t>
  </si>
  <si>
    <t>Σχολή Μεταλλειολόγων Μηχανικών, ΕΜΠ, 1998</t>
  </si>
  <si>
    <t>ΜΕΤΑΛΛΟΥΡΓΙΑ</t>
  </si>
  <si>
    <t>ΚΤΗ, ΣΟΥΗΔΙΑ, 2003, ΔΟΑΤΑΠ 27-826, 2006</t>
  </si>
  <si>
    <t>ΧΗΜΕΙΑ ΥΛΙΚΩΝ ΝΑΝΟΫΛΙΚΑ</t>
  </si>
  <si>
    <t>Κοινωνικών Επιστημών, Ε.Α.Π., 2017</t>
  </si>
  <si>
    <t>Διοίκηση Επιχειρήσεων</t>
  </si>
  <si>
    <t>Χημείας, Παν. Κρήτης, 2013</t>
  </si>
  <si>
    <t>ΣΥΝΘΕΣΗ-ΔΟΜΗ-ΜΑΓΝΗΤΟΗΛΕΚΤΡΟΝΙΚΕΣ ΙΔΙΟΤΗΤΕΣ ΥΛΙΚΩΝ</t>
  </si>
  <si>
    <t>-Τεχνική Εταιρία Β. Τσοκανή ΑΕ                          -Περιφέρεια Στερεάς Ελλάδος, Δ/νση Τεχνικών Εργων</t>
  </si>
  <si>
    <t>ΤΕΙ ΠΕΙΡΑΙΑ/ΠΑΔΑ/ΑΣΠΑΙΤΕ</t>
  </si>
  <si>
    <t>ΠΙΝΑΚΑΣ ΙΙ-2: ΑΞΙΟΛΟΓΙΚΗ ΚΑΤΑΤΑΞΗ ΕΠΙΛΕΞΙΜΩΝ ΥΠΟΨΗΦΙΩΝ ΑΚΑΔΗΜΑΪΚΩΝ ΥΠΟΤΡΟΦΩΝ 2022-2023</t>
  </si>
  <si>
    <t>ΓΝΩΣΤΙΚΟ ΑΝΤΙΚΕΙΜΕΝΟ 2. Ενεργειακά Δίκτυα Υψηλών &amp; Υπερυψηλών Τάσεων &amp; Διασύνδεση Μονάδων ΑΠΕ</t>
  </si>
  <si>
    <t>Δημοσιευμένο Επιστημονικό Εργο</t>
  </si>
  <si>
    <t>ΈΤΗ</t>
  </si>
  <si>
    <t>ΈΤΗ ΕΡΕΥΝΗΤΙΚΟΥ ΕΡΓΟΥ ΣΥΝΑΦΟΥΣ ΜΕ ΤΟ ΓΝΩΣΤΙΚΟ ΑΝΤΙΚΕΙΜΕΝΟ</t>
  </si>
  <si>
    <t>ΊΔΡΥΜΑ</t>
  </si>
  <si>
    <t>ΈΤΗ ΕΚΠΑΙΔΕΥΤΙΚΗΣ ΕΜΠΕΙΡΙΑΣ ΣΥΝΑΦΟΥΣ ΜΕ ΤΟ ΓΝΩΣΤΙΚΟ ΑΝΤΙΚΕΙΜΕΝΟ</t>
  </si>
  <si>
    <t>ΈΤΗ ΕΠΑΓΓΕΛΜΑΤΙΚΗΣ ΕΜΠΕΙΡΙΑΣ ΣΥΝΑΦΟΥΣ ΜΕ ΤΟ ΓΝΩΣΤΙΚΟ ΑΝΤΙΚΕΙΜΕΝΟ</t>
  </si>
  <si>
    <t>73103/01-08-2022</t>
  </si>
  <si>
    <t>Ενεργειακά Δίκτυα Υψηλών &amp; Υπερυψηλών Τάσεων &amp; Διασύνδεση Μονάδων ΑΠΕ</t>
  </si>
  <si>
    <r>
      <rPr>
        <sz val="9"/>
        <color rgb="FF000000"/>
        <rFont val="Calibri"/>
        <family val="2"/>
        <charset val="1"/>
      </rPr>
      <t xml:space="preserve">ΥΨΗΛΕΣ ΤΑΣΕΙΣ Ι (Ζ ΕΞ)                      ΑΝΑΝΕΩΣΙΜΕΣ ΠΗΓΕΣ ΕΝΕΡΓΕΙΑΣ Ι (Ζ ΕΞ)       ΗΛΕΚΤΡΙΚΑ ΚΥΚΛΩΜΑΤΑ Ι (Α ΕΞ)                 </t>
    </r>
    <r>
      <rPr>
        <b/>
        <sz val="9"/>
        <color rgb="FF4472C4"/>
        <rFont val="Calibri"/>
        <family val="2"/>
        <charset val="1"/>
      </rPr>
      <t xml:space="preserve">ΗΛΕΚΤΡΙΚΑ ΚΥΚΛΩΜΑΤΑ ΙΙ (Β ΕΞ)         ΗΛΕΚΤΡΙΚΕΣ ΜΕΤΡΗΣΕΙΣ (ΣΤ ΕΞ)   </t>
    </r>
  </si>
  <si>
    <t>ΗΛΕΚΤΡΟΛΟΓΩΝ ΜΗΧΑΝΙΚΩΝ ΚΑΙ ΜΗΧΑΝΙΚΩΝ ΥΠΟΛΟΓΙΣΤΩΝ, ΑΠΘ, 2004</t>
  </si>
  <si>
    <t>ΦΥΣΙΚΗΣ, ΑΠΘ, 1996</t>
  </si>
  <si>
    <t>4</t>
  </si>
  <si>
    <t>ΗΛΕΚΤΡΟΛΟΓΟΥ ΜΗΧΑΝΙΚΟΥ</t>
  </si>
  <si>
    <t>ΦΥΣΙΚΗΣ, ΑΠΘ, 2001</t>
  </si>
  <si>
    <t>ΡΑΔΙΟΗΛΕΚΤΡΟΛΟΓΙΑ</t>
  </si>
  <si>
    <t>ΟΠΑ, 2013</t>
  </si>
  <si>
    <t>ΟΙΚΟΝΟΜΙΚΑ</t>
  </si>
  <si>
    <t>ΗΛΕΚΤΡΟΛΟΓΩΝ ΜΗΧΑΝΙΚΩΝ ΚΑΙ ΜΗΧΑΝΙΚΩΝ ΥΠΟΛΟΓΙΣΤΩΝ, ΕΜΠ, 2014</t>
  </si>
  <si>
    <t>ΜΙΚΡΟΔΙΚΤΥΑ - ΑΠΕ</t>
  </si>
  <si>
    <t>ΕΠΙΣΕΥ ΕΜΠ</t>
  </si>
  <si>
    <t>ΔΕΔΗΕ, ΔΕΗ, ελεύθερος επαγγελματίας</t>
  </si>
  <si>
    <t>ΠΑΔΑ/ΤΕΙ ΠΕΙΡΑΙΑ</t>
  </si>
  <si>
    <t>72903/03-08-2022</t>
  </si>
  <si>
    <t>ΗΛΕΚΤΡΟΛΟΓΟΣ ΤΕ, ΤΕΙ ΠΕΙΡΑΙΑ,2010</t>
  </si>
  <si>
    <t>ΠΛΗΡΟΦΟΡΙΚΗΣ &amp; ΤΗΛΕΠΙΚΟΝΩΝΙΩΝ, ΠΑΝΕΠΙΣΤΗΜΙΟ ΠΕΛΟΠΟΝΝΗΣΟΥ, 2018</t>
  </si>
  <si>
    <t>ΠΑΔΑ / ΗΜΜΥ / 2018</t>
  </si>
  <si>
    <t>TRAFISENSE IKE</t>
  </si>
  <si>
    <t>OXI</t>
  </si>
  <si>
    <t>ΤΕΙ ΠΕΙΡΑΙΑ/ΠΑΔΑ</t>
  </si>
  <si>
    <t>71004/28-07-2022</t>
  </si>
  <si>
    <t>ΗΛΕΚΤΡΟΛΟΓΩΝ ΜΗΧΑΝΙΚΩΝ ΚΑΙ ΤΕΧΝΟΛΟΓΙΑΣ ΗΥ, ΠΟΛΥΤΕΧΝ. ΣΧΟΛΗ ΠΑΤΡΑΣ, 2002</t>
  </si>
  <si>
    <t>ΗΛΕΚΤΡΟΛΟΓΩΝ ΜΗΧΑΝΙΚΩΝ ΚΑΙ ΤΕΧΝΟΛΟΓΙΑΣ ΗΥ, ΠΟΛΥΤΕΧΝ. ΣΧΟΛΗ ΠΑΤΡΑΣ, 2009</t>
  </si>
  <si>
    <t>ΕΓΚΑΤΑΣΤΑΣΕΙΣ ΑΠΕ</t>
  </si>
  <si>
    <t>ΤΕΙ ΔΥΤΙΚΗΣ ΕΛΛΑΔΑΣ/ΠΑΠΕΛ/ΠΑΔΑ</t>
  </si>
  <si>
    <t>71532/29-07-2022</t>
  </si>
  <si>
    <t>ΣΧΟΛΗ ΗΛΕΚΤΡΟΛΟΓΩΝ ΜΗΧΑΝΙΚΩΝ ΚΑΙ ΜΗΧΑΝΙΚΩΝ ΗΥ, ΕΜΠ, ΕΝΕΡΓΕΙΑ, 2010</t>
  </si>
  <si>
    <t>ΗΛΕΚΤΡΟΛΟΓΟΥ ΜΗΧΑΝΙΚΟΥ (ΕΝΕΡΓΕΙΑ)</t>
  </si>
  <si>
    <t>ΣΧΟΛΗ ΜΗΧΑΝΟΛΟΓΩΝ ΜΗΧΑΝΙΚΩΝ ΕΜΠ, 2012</t>
  </si>
  <si>
    <t>ΣΥΣΤΗΜΑΤΑ ΑΥΤΟΜΑΤΙΣΜΟΥ ΚΑΤΕΥΘΥΝΣΗ ΣΥΣΤΗΜΑΤΑ ΑΥΤΟΜΑΤΟΥ ΕΛΕΓΧΟΥ ΚΑΙ ΡΟΜΠΟΤΙΚΗΣ</t>
  </si>
  <si>
    <t xml:space="preserve">ΓΕΩΠΟΝΙΚΟ ΠΑΝΕΠ. ΑΘΗΝΩΝ, Σχολή Περιβάλλοντος &amp; Γεωργικής Μηχανικής, Τμήμα Αξιοποίησης Φυσικών Πόρων &amp; Γεωργικής Μηχανικής  </t>
  </si>
  <si>
    <t>Ανάπτυξη συστημάτων διαχείρισης ενέργειας που ενσωματώνουν υπολογιστική νοημοσύνη για σχεδιασμό και έλεγχο αυτόνομων μικροδικτύων</t>
  </si>
  <si>
    <t>ΓΕΩΠΟΝΙΚΟ ΠΑΝΕΠΙΣΤΗΜΙΟ, ΑΔΜΗΕ, ΕΚΠΑ</t>
  </si>
  <si>
    <t>ΓΕΩΠΟΝΙΚΟ ΠΑΝΕΠΙΣΤΗΜΙΟ, ΕΙΕΑΔ</t>
  </si>
  <si>
    <t>ΑΣΠΑΙΤΕ/ΠΑΔΑ</t>
  </si>
  <si>
    <t>71542/29-07-2022</t>
  </si>
  <si>
    <t>Τμήμα Μηχανολογίας, ΤΕΙ Χαλκίδας, 2006 (δεν το έχει υποβαλει-αναφέρεται στα έγγραφα του ΔΟΑΤΑΠ)</t>
  </si>
  <si>
    <t>Πανεπιστήμιο Heriot-Watt, UK &amp; Tμήμα Ενεργειακής Τεχνολογίας ΤΕΙ Αθήνας, 2010, (ΔΟΑΤΑΠ 16-1651/31-05-2011)</t>
  </si>
  <si>
    <t>ΕΝΕΡΓΕΙΑ</t>
  </si>
  <si>
    <t>Πανεπιστήμιο Heriot-Watt, UK 2015, (ΔΟΑΤΑΠ 16-2012/22-03-2016)</t>
  </si>
  <si>
    <t>Investigation of the Electro-Hydrodynamic Effects (EHD) in Asymmetric Air Gaps</t>
  </si>
  <si>
    <t>MAZDA ,  ATTIKO AEPIO A.E.</t>
  </si>
  <si>
    <t>72929/03-08-2022</t>
  </si>
  <si>
    <t>ΕΝΕΡΓΕΙΑΚΗ ΤΕΧΝΙΚΗ, ΤΕΙ ΑΘΗΝΑΣ, 1996</t>
  </si>
  <si>
    <t>ΣΧΟΛΗ ΗΛΕΚΤΡΟΛΟΓΩΝ ΜΗΧΑΝΙΚΩΝ ΚΑΙ ΜΗΧΑΝΙΚΩΝ ΗΥ, ΕΜΠ, ΕΝΕΡΓΕΙΑ, 2005</t>
  </si>
  <si>
    <t>ΣΧΟΛΗ ΗΛΕΚΤΡΟΛΟΓΩΝ ΜΗΧΑΝΙΚΩΝ ΚΑΙ ΜΗΧΑΝΙΚΩΝ ΗΥ, ΕΜΠ, 2005</t>
  </si>
  <si>
    <t>ΤΜΗΜΑ ΗΗΜ, ΠΑΔΑ, ΗΛΕΚΤΡΙΚΕΣ &amp; ΗΛΕΚΤΡΟΝΙΚΕΣ ΕΠΙΣΤΗΜΕΣ ΜΕΣΩ ΕΡΕΥΝΑΣ, 2020</t>
  </si>
  <si>
    <t xml:space="preserve">AI ΣΤΗ ΔΙΑΓΝΩΣΗ ΒΛΑΒΩΝ ΣΤΙΣ ΕΓΚΑΤΑΣΤΑΣΕΙΣ ΥΤ </t>
  </si>
  <si>
    <t>ΠΑΔΑ/ΗΗΜ, 2020</t>
  </si>
  <si>
    <t>ΠΑΔΑ</t>
  </si>
  <si>
    <t xml:space="preserve"> </t>
  </si>
  <si>
    <t>71608/27-07-2022</t>
  </si>
  <si>
    <t>ΗΛΕΚΤΡΟΛΟΓΩΝ ΜΗΧΑΝΙΚΩΝ ΤΕ, ΤΕΙ ΠΕΙΡΑΙΑ, 2003</t>
  </si>
  <si>
    <t>UNIVERSITY OF GREENWICH, 2004, ΔΟΑΤΑΠ, 8-2328/2005</t>
  </si>
  <si>
    <t>ΠΑΔΑ/ΤΜΗΜΑ ΗΗΜ, 2018</t>
  </si>
  <si>
    <t>ΟΧΙ</t>
  </si>
  <si>
    <t>ΕΛΚΕ/ΤΕΙ ΠΕΙΡΑΙΑ</t>
  </si>
  <si>
    <t>Cleanway, Ηλιοδυναμική</t>
  </si>
  <si>
    <t>72341/02-08-2022</t>
  </si>
  <si>
    <t>ΗΛΕΚΤΡΟΛΟΓΩΝ ΜΗΧΑΝΙΚΩΝ ΤΕ, ΤΕΙ ΠΕΙΡΑΙΑ, 2011</t>
  </si>
  <si>
    <t>UNIVERSITY OF KENTUCKY, 2016, ΔΟΑΤΑΠ σε εκκρεμότητα</t>
  </si>
  <si>
    <t>MBA</t>
  </si>
  <si>
    <t>ΠΑΔΑ/ΤΜΗΜΑ ΗΗΜ, 2019</t>
  </si>
  <si>
    <t>ΤΕΧΝΙΚΟ ΓΡΑΦΕΙΟ "ΜΕΤΟΠΗ"</t>
  </si>
  <si>
    <t>70543/27-07-2022</t>
  </si>
  <si>
    <t>ΗΛΕΚΤΡΟΛΟΓΩΝ ΜΗΧΑΝΙΚΩΝ ΤΕ, ΤΕΙ ΠΕΙΡΑΙΑ, 2001</t>
  </si>
  <si>
    <t>ΠΟΛΙΤΙΚΩΝ ΜΗΧΑΝΙΚΩΝ ΠΑΔΑ ΚΑΙ ΕΥΡΩΠΑΪΚΟ ΠΑΝΕΠΙΣΤΗΜΙΟ ΚΥΠΡΟΥ, 2019</t>
  </si>
  <si>
    <t>ΠΡΟΣΤΑΣΙΑ ΠΕΡΙΒΑΛΛΟΝΤΟΣ</t>
  </si>
  <si>
    <t>ΠΑΔΑ/ΤΜΗΜΑ ΗΗΜ, 2020</t>
  </si>
  <si>
    <t>ΜΥΖΗΘΡΑΣ ΗΛΕΚΤΡΟΛΟΓΙΚΕΣ ΕΓΚΑΤΑΣΤΑΣΕΙΣ</t>
  </si>
  <si>
    <t>73446/04-08-2022</t>
  </si>
  <si>
    <t>Τμήμα Ηλεκτρολογίας, ΤΕΙ Πειραιά,  1996, ΑΣΠΑΙΤΕ ΕΚΠ. Ηλεκτρολόγος, 2006</t>
  </si>
  <si>
    <t>Πανεπιστήμιο Πατρών, Τμήμα Ηλεκτρόλογων Μηχ. &amp; Τεχν. Υπολογιστών, 2015</t>
  </si>
  <si>
    <t>Πανεπιστήμιο Πατρών, Τμήμα Ηλεκτρόλογων Μηχ. &amp; Τεχν. Υπολογιστών, Integrated master, 2015</t>
  </si>
  <si>
    <t>ΠΑΔΑ, Τμήμα Ηλεκτρολόγων, 2019</t>
  </si>
  <si>
    <t>NANTIN, ΣΤΑΡ ΕΠΕ, Σαββόπουλος, ΑΒΒ</t>
  </si>
  <si>
    <t>ΤΕΙ ΔΥΤΙΚΗΣ ΕΛΛΑΔΑΣ/ΠΑΔΑ</t>
  </si>
  <si>
    <t>72625/03-08-2022</t>
  </si>
  <si>
    <t>ΗΛΕΚΤΡΟΝΙΚΟΣ ΜΗΧΑΝΙΚΟΣ ΤΕ, ΤΕΙ ΑΘΗΝΑΣ, 2007</t>
  </si>
  <si>
    <t>BRUNNEL UNIVERSITY, 2008, Ηλεκτρονικών μηχανικών &amp; μηχανικών Υπολογιστών, 8-3210/2009</t>
  </si>
  <si>
    <t>SUSTAINABLE ELECTRICAL POWER</t>
  </si>
  <si>
    <t>BRUNNEL UNIVERSITY, 2017, ΔΟΑΤΑΠ, 8-4192, 2017</t>
  </si>
  <si>
    <t>Ηλεκτρονικά ισχύος σε Φ/Β</t>
  </si>
  <si>
    <r>
      <rPr>
        <sz val="8"/>
        <rFont val="Calibri"/>
        <family val="2"/>
        <charset val="161"/>
      </rPr>
      <t xml:space="preserve">ASTRA SERVICE, </t>
    </r>
    <r>
      <rPr>
        <sz val="8"/>
        <color rgb="FF000000"/>
        <rFont val="Calibri"/>
        <family val="2"/>
        <charset val="161"/>
      </rPr>
      <t>ΑΔΜΗΕ</t>
    </r>
  </si>
  <si>
    <t>ASTRA SERVICE, ΑΔΜΗΕ</t>
  </si>
  <si>
    <t>69841/24-07-2022</t>
  </si>
  <si>
    <t>ΑΣΠΑΙΤΕ Ηλεκτρολόγων 2015</t>
  </si>
  <si>
    <t>ΠΑΔΑ, Heriot watt, 2019</t>
  </si>
  <si>
    <t>Τεχνολογία Ενέργειας</t>
  </si>
  <si>
    <t>ΙΓΜΕ</t>
  </si>
  <si>
    <t>ΠΑΔΑ/ΤΕΙ ΑΘΗΝΑΣ/ΑΣΠΑΙΤΕ</t>
  </si>
  <si>
    <t>71514/29-07-2022</t>
  </si>
  <si>
    <t>ΗΛΕΚΤΡΟΛΟΓΟΣ ΜΗΧΑΝΙΚΟΣ ΤΕ, ΤΕΙ ΠΕΙΡΑΙΑ, 2014</t>
  </si>
  <si>
    <t>ΕΥΡΩΠΑΪΚΟ ΠΑΝΕΠΙΣΤΗΜΙΟ ΚΥΠΡΟΥ ΚΑΙ ΑΕΙ ΠΕΙΡΑΙΑ, 2016</t>
  </si>
  <si>
    <t>ΕΦΑΡΜΟΣΜΕΝΕΣ ΠΟΛΙΤΙΚΕΣ ΤΕΧΝΙΚΕΣ ΠΡΟΣΤΑΣΙΑΣ ΠΕΡΙΒΑΛΛΟΝΤΟΣ</t>
  </si>
  <si>
    <t>ΠΑΔΑ/ΗΗΜ/ 2018</t>
  </si>
  <si>
    <t>ΕΛΕΥΘΕΡΟΣ ΕΠΑΓΓΕΛΜΑΤΙΑΣ (ΕΚΠΟΝΗΣΗ ΗΜ ΜΕΛΕΤΩΝ ΚΤΗΡΙΩΝ)</t>
  </si>
  <si>
    <t>ΠΙΝΑΚΑΣ ΙΙ-3: ΑΞΙΟΛΟΓΙΚΗ ΚΑΤΑΤΑΞΗ ΕΠΙΛΕΞΙΜΩΝ ΥΠΟΨΗΦΙΩΝ ΑΚΑΔΗΜΑΪΚΩΝ ΥΠΟΤΡΟΦΩΝ 2022-2023</t>
  </si>
  <si>
    <t>ΓΝΩΣΤΙΚΟ ΑΝΤΙΚΕΙΜΕΝΟ:  Συστήματα Ηλεκτρικής Ενέργειας και Ηλεκτρικές Μετρήσεις Ισχύος</t>
  </si>
  <si>
    <t>Συστήματα Ηλεκτρικής Ενέργειας και Ηλεκτρικές Μετρήσεις Ισχύος</t>
  </si>
  <si>
    <r>
      <rPr>
        <sz val="9"/>
        <color rgb="FF000000"/>
        <rFont val="Calibri"/>
        <family val="2"/>
        <charset val="1"/>
      </rPr>
      <t xml:space="preserve">ΗΛΕΚΤΡΙΚΑ ΚΥΚΛΩΜΑΤΑ Ι (Α ΕΞ)                 </t>
    </r>
    <r>
      <rPr>
        <b/>
        <sz val="9"/>
        <color rgb="FF4472C4"/>
        <rFont val="Calibri"/>
        <family val="2"/>
        <charset val="1"/>
      </rPr>
      <t xml:space="preserve">ΗΛΕΚΤΡΙΚΑ ΚΥΚΛΩΜΑΤΑ ΙΙ (Β ΕΞ)       </t>
    </r>
    <r>
      <rPr>
        <sz val="9"/>
        <color rgb="FF000000"/>
        <rFont val="Calibri"/>
        <family val="2"/>
        <charset val="1"/>
      </rPr>
      <t xml:space="preserve">                      </t>
    </r>
    <r>
      <rPr>
        <b/>
        <sz val="9"/>
        <color rgb="FF4472C4"/>
        <rFont val="Calibri"/>
        <family val="2"/>
        <charset val="1"/>
      </rPr>
      <t xml:space="preserve">ΗΛΕΚΤΡΙΚΕΣ ΜΕΤΡΗΣΕΙΣ (ΣΤ ΕΞ) </t>
    </r>
    <r>
      <rPr>
        <sz val="9"/>
        <color rgb="FF000000"/>
        <rFont val="Calibri"/>
        <family val="2"/>
        <charset val="1"/>
      </rPr>
      <t xml:space="preserve">         ΤΕΧΝΟΛΟΓΙΑ ΜΕΤΡΗΣΕΩΝ (Ζ ΕΞ)          ΣΥΣΤΗΜΑΤΑ ΗΛΕΚΤΡΙΚΗΣ ΕΝΕΡΓΕΙΑΣ ΙΙ (Θ ΕΞ)                                                           </t>
    </r>
    <r>
      <rPr>
        <sz val="9"/>
        <color rgb="FF4472C4"/>
        <rFont val="Calibri"/>
        <family val="2"/>
        <charset val="1"/>
      </rPr>
      <t xml:space="preserve">          </t>
    </r>
    <r>
      <rPr>
        <sz val="9"/>
        <color rgb="FF000000"/>
        <rFont val="Calibri"/>
        <family val="2"/>
        <charset val="1"/>
      </rPr>
      <t xml:space="preserve">              ΣΥΣΤΗΜΑΤΑ ΜΕΤΡΗΣΕΩΝ &amp; ΑΙΣΘΗΤΗΡΕΣ (Ζ ΕΞ)</t>
    </r>
  </si>
  <si>
    <t>―</t>
  </si>
  <si>
    <t xml:space="preserve"> Συστήματα Ηλεκτρικής Ενέργειας και Ηλεκτρικές Μετρήσεις Ισχύος</t>
  </si>
  <si>
    <t>70526/27-07-2022</t>
  </si>
  <si>
    <t>ΣΧΟΛΗ ΗΛΕΚΤΡΟΛΟΓΩΝ ΜΗΧΑΝΙΚΩΝ ΚΑΙ ΜΗΧΑΝΙΚΩΝ ΗΥ, ΕΜΠ, 2004</t>
  </si>
  <si>
    <t>ΗΛΕΚΤΡΟΛΟΓΟΣ ΜΗΧΑΝΙΚΟΣ ΤΕ, ΤΕΙ ΠΕΙΡΑΙΑ, 2000</t>
  </si>
  <si>
    <t>Μεταπτυχιακό δίπλωμα Ειδίκευσης, Εμπ, ΣΗΜΜΥ, 2011</t>
  </si>
  <si>
    <t>ΠΑΡΑΓΩΓΗ ΚΑΙ ΔΙΑΧΕΙΡΙΣΗ ΕΝΕΡΓΕΙΑΣ</t>
  </si>
  <si>
    <t>ΣΧΟΛΗ ΗΛΕΚΤΡΟΛΟΓΩΝ ΜΗΧΑΝΙΚΩΝ ΚΑΙ ΜΗΧΑΝΙΚΩΝ ΗΥ, ΕΜΠ, 2016</t>
  </si>
  <si>
    <t>ΣΥΣΤΗΜΑΤΑ ΓΕΙΩΣΗΣ, ΥΨΗΛΕΣ ΤΑΣΕΙΣ</t>
  </si>
  <si>
    <t>ΕΠΙΣΕΥ, ΕΛΚΕ ΕΜΠ</t>
  </si>
  <si>
    <t>ΕΥΔΑΠ</t>
  </si>
  <si>
    <t>ΠΑΔΑ/ΤΕΙ ΠΕΙΡΑΙΑ/ΑΣΠΑΙΤΕ</t>
  </si>
  <si>
    <t>72765/03-08-2022</t>
  </si>
  <si>
    <t>ΣΧΟΛΗ ΗΛΕΚΤΡΟΛΟΓΩΝ ΜΗΧΑΝΙΚΩΝ ΚΑΙ ΜΗΧΑΝΙΚΩΝ ΗΥ, ΕΜΠ, 2006</t>
  </si>
  <si>
    <t>ΤΕΙ ΑΘΗΝΑΣ, ΕΝΕΡΓΕΙΑΚΗΣ ΤΕΧΝΙΚΗΣ, 2002</t>
  </si>
  <si>
    <t>ΕΜΠ ΚΑΙ ΠΑΝΕΠΙΣΤΗΜΙΟ ΠΕΙΡΑΙΑ, 2011</t>
  </si>
  <si>
    <t>ΤΕΧΝΟ-ΟΙΚΟΝΟΜΙΚΑ ΣΥΣΤΗΜΑΤΑ</t>
  </si>
  <si>
    <t>ΣΧΟΛΗ ΗΛΕΚΡΟΛΟΓΩΝ ΜΗΧΑΝΙΚΩΝ ΚΑΙ ΜΗΧΑΝΙΚΩΝ ΗΥ, ΕΜΠ, 2007</t>
  </si>
  <si>
    <t>ΕΠΙΣΕΥ ΕΜΠ, ΚΑΠΕ</t>
  </si>
  <si>
    <t>ΔΕΔΗΕ</t>
  </si>
  <si>
    <r>
      <rPr>
        <sz val="9"/>
        <color rgb="FF000000"/>
        <rFont val="Calibri"/>
        <family val="2"/>
        <charset val="161"/>
      </rPr>
      <t xml:space="preserve">ΗΛΕΚΤΡΙΚΑ ΚΥΚΛΩΜΑΤΑ Ι (Α ΕΞ)                 </t>
    </r>
    <r>
      <rPr>
        <b/>
        <sz val="9"/>
        <color rgb="FF4472C4"/>
        <rFont val="Calibri"/>
        <family val="2"/>
        <charset val="1"/>
      </rPr>
      <t xml:space="preserve">ΗΛΕΚΤΡΙΚΑ ΚΥΚΛΩΜΑΤΑ ΙΙ (Β ΕΞ)       </t>
    </r>
    <r>
      <rPr>
        <sz val="9"/>
        <color rgb="FF000000"/>
        <rFont val="Calibri"/>
        <family val="2"/>
        <charset val="1"/>
      </rPr>
      <t xml:space="preserve">                     ΣΗΕ ΙΙ (Θ ΕΞ)                                                          </t>
    </r>
    <r>
      <rPr>
        <b/>
        <sz val="9"/>
        <color rgb="FF4472C4"/>
        <rFont val="Calibri"/>
        <family val="2"/>
        <charset val="1"/>
      </rPr>
      <t xml:space="preserve">ΗΛΕΚΤΡΙΚΕΣ ΜΕΤΡΗΣΕΙΣ (ΣΤ ΕΞ)   </t>
    </r>
    <r>
      <rPr>
        <sz val="9"/>
        <color rgb="FF4472C4"/>
        <rFont val="Calibri"/>
        <family val="2"/>
        <charset val="1"/>
      </rPr>
      <t xml:space="preserve">            </t>
    </r>
    <r>
      <rPr>
        <sz val="9"/>
        <color rgb="FF000000"/>
        <rFont val="Calibri"/>
        <family val="2"/>
        <charset val="1"/>
      </rPr>
      <t>ΤΕΧΝΟΛΟΓΙΑ ΜΕΤΡΗΣΕΩΝ (Ζ ΕΞ)               ΣΥΣΤΗΜΑΤΑ ΜΕΤΡΗΣΕΩΝ &amp; ΑΙΣΘΗΤΗΡΕΣ (Ζ ΕΞ)</t>
    </r>
  </si>
  <si>
    <t>72176/01-08-2022</t>
  </si>
  <si>
    <t>ΗΛΕΚΤΡΟΛΟΓΟΣ ΜΗΧΑΝΙΚΟΣ ΤΕ, ΑΕΙ ΠΕΙΡΑΙΑ ΤΤ, 2007</t>
  </si>
  <si>
    <t>ΠΑΝΕΠΙΣΤΗΜΙΟ ΠΕΙΡΑΙΑ, ΤΜΗΜΑ ΒΙΟΜΗΧ ΔΙΟΙΚΗΣΗΣ ΚΑΙ ΤΕΧΝΟΛΟΓΙΑΣ, 2018</t>
  </si>
  <si>
    <t>ΔΙΑΧΕΙΡΙΣΗ ΕΝΕΡΓΕΙΑΣ ΚΑΙ ΠΕΡΙΒΑΛΛΟΝΤΟΣ</t>
  </si>
  <si>
    <t>ΠΑΔΑ/ΗΗΜ, 2019</t>
  </si>
  <si>
    <t>ΕΜΜ. ΜΠΑΧΛΙΤΖΝΑΚΗΣ</t>
  </si>
  <si>
    <t>70651/28-07-2022</t>
  </si>
  <si>
    <t>ΗΛΕΚΤΡΟΛΟΓΩΝ ΜΗΧΑΝΙΚΩΝ ΤΕ, ΤΕΙ ΠΕΙΡΑΙΑ, 2009</t>
  </si>
  <si>
    <t>ΗΛΕΚΤΡΟΛΟΓΩΝ ΜΗΧΑΝΙΚΩΝ ΤΕ, ΑΕΙ ΠΕΙΡΑΙΑ ΤΤ, 2017</t>
  </si>
  <si>
    <t>ΔΙΑΧΕΙΡΙΣΗ ΚΑΙ ΕΝΕΡΓΕΙΑΚΗ ΒΕΛΤΙΣΤΟΠΟΙΗΣΗ ΣΥΣΤΗΜΑΤΩΝ</t>
  </si>
  <si>
    <t>ΔΗΜΟΣ ΑΣΠΡΟΠΥΡΓΟΥ</t>
  </si>
  <si>
    <t>72760/03-08-2022</t>
  </si>
  <si>
    <t>Φυσικής &amp; Μαθηματικών (Τομέας Φυσικής) , A.M.GORKY State University, Kharkov, USSR, 1977 (ΔΙΚΑΤΣΑ 4065/24-6-1983)</t>
  </si>
  <si>
    <t>Donetsk State University, USSR, 1981 (ΔΙΚΑΤΣΑ 4065/24-6-1983)</t>
  </si>
  <si>
    <t>ΦυσικομαθηματικέςΕπιστήμες</t>
  </si>
  <si>
    <t>ΙΝΣΤΙΤΟΥΤΟ ΜΑΞ ΠΛΑΝΚ-ΣΤΟΥΤΓΚΑΡΔΗ, ΠΑΝΕΠΙΣΤΗΜΙΟ ΧΑΡΚΟΒΟΥ</t>
  </si>
  <si>
    <t>ΠΑΔΑ/ΤΕΙ ΠΕΙΡΑΙΑ/ΤΕΙ ΑΘΗΝΑΣ</t>
  </si>
  <si>
    <t>73559/04-08-2022</t>
  </si>
  <si>
    <t>Φυσικής,  ΕΚΠΑ, 2009</t>
  </si>
  <si>
    <t xml:space="preserve">ΣΧΟΛΗ ΕΦΑΡΜΟΣΜΕΝΩΝ 
ΜΑΘΗΜΑΤΙΚΩΝ ΚΑΙ ΦΥΣΙΚΩΝ ΕΠΙΣΤΗΜΩΝ ΕΜΠ. 2014  </t>
  </si>
  <si>
    <t>ΜΑΘΗΜΑΤΙΚΗ ΠΡΟΤΥΠΟΠΟΙΗΣΗ ΣΕ ΣΥΓΧΡΟΝΕΣ ΤΕΧΝΟΛΟΓΙΕΣ ΚΑΙ ΤΗΝ ΟΙΚΟΝΟΜΙΑ</t>
  </si>
  <si>
    <t>ΤΜΗΜΑ ΙΑΤΡΙΚΗΣ ΠΑΝΕΠΙΣΤΗΜΙΟ ΘΕΣΣΑΛΙΑΣ, 2018</t>
  </si>
  <si>
    <t xml:space="preserve">Μεθοδολογία Βιοϊατρικής Ερευνας Βιοστατιστική και Κλινική Βιοπληροφορική </t>
  </si>
  <si>
    <t>73010/04-08-2022</t>
  </si>
  <si>
    <t>Τμήμα Ηλεκτρολογίας, ΤΕΙ Πειραιά, 1999</t>
  </si>
  <si>
    <t>ΤΕΙ Πειραιά, ΕΚΠΑ</t>
  </si>
  <si>
    <t>INTRACOM, ΗΣΑΠ</t>
  </si>
  <si>
    <t>73104/04-08-2022</t>
  </si>
  <si>
    <t>ΗΛΕΚΤΡΟΛΟΓΟΣ ΜΗΧΑΝΙΚΟΣ ΤΕ ΑΣΠΑΙΤΕ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</si>
</sst>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>
    <font>
      <sz val="11"/>
      <color rgb="FF000000"/>
      <name val="Calibri"/>
      <family val="2"/>
      <charset val="161"/>
    </font>
    <font>
      <sz val="12"/>
      <color rgb="FF000000"/>
      <name val="Calibri"/>
      <family val="2"/>
      <charset val="1"/>
    </font>
    <font>
      <sz val="10"/>
      <name val="Arial"/>
      <family val="2"/>
      <charset val="161"/>
    </font>
    <font>
      <b/>
      <sz val="14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6"/>
      <color rgb="FF000000"/>
      <name val="Calibri"/>
      <family val="2"/>
      <charset val="1"/>
    </font>
    <font>
      <b/>
      <sz val="10"/>
      <name val="Calibri"/>
      <family val="2"/>
      <charset val="161"/>
    </font>
    <font>
      <b/>
      <sz val="9"/>
      <name val="Calibri"/>
      <family val="2"/>
      <charset val="161"/>
    </font>
    <font>
      <b/>
      <sz val="11"/>
      <name val="Calibri"/>
      <family val="2"/>
      <charset val="161"/>
    </font>
    <font>
      <b/>
      <sz val="12"/>
      <name val="Calibri"/>
      <family val="2"/>
      <charset val="161"/>
    </font>
    <font>
      <sz val="10"/>
      <name val="Calibri"/>
      <family val="2"/>
      <charset val="161"/>
    </font>
    <font>
      <sz val="9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"/>
    </font>
    <font>
      <b/>
      <sz val="9"/>
      <color rgb="FF4472C4"/>
      <name val="Calibri"/>
      <family val="2"/>
      <charset val="1"/>
    </font>
    <font>
      <sz val="9"/>
      <color rgb="FF4472C4"/>
      <name val="Calibri"/>
      <family val="2"/>
      <charset val="1"/>
    </font>
    <font>
      <sz val="8"/>
      <name val="Calibri"/>
      <family val="2"/>
      <charset val="161"/>
    </font>
    <font>
      <b/>
      <sz val="8"/>
      <name val="Calibri"/>
      <family val="2"/>
      <charset val="161"/>
    </font>
    <font>
      <sz val="8"/>
      <color rgb="FF000000"/>
      <name val="Calibri"/>
      <family val="2"/>
      <charset val="161"/>
    </font>
    <font>
      <sz val="9"/>
      <name val="Calibri"/>
      <family val="2"/>
      <charset val="1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61"/>
    </font>
    <font>
      <sz val="11"/>
      <color rgb="FF000000"/>
      <name val="Calibri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BE5D6"/>
      </patternFill>
    </fill>
    <fill>
      <patternFill patternType="solid">
        <fgColor rgb="FFA9D18E"/>
        <bgColor rgb="FFC5E0B4"/>
      </patternFill>
    </fill>
    <fill>
      <patternFill patternType="solid">
        <fgColor rgb="FF9DC3E6"/>
        <bgColor rgb="FFD0CECE"/>
      </patternFill>
    </fill>
    <fill>
      <patternFill patternType="solid">
        <fgColor rgb="FFF8CBAD"/>
        <bgColor rgb="FFFBE5D6"/>
      </patternFill>
    </fill>
    <fill>
      <patternFill patternType="solid">
        <fgColor rgb="FFFFFF00"/>
        <bgColor rgb="FFFFFF00"/>
      </patternFill>
    </fill>
    <fill>
      <patternFill patternType="solid">
        <fgColor rgb="FFDBDBDB"/>
        <bgColor rgb="FFD9D9D9"/>
      </patternFill>
    </fill>
    <fill>
      <patternFill patternType="solid">
        <fgColor rgb="FFD9D9D9"/>
        <bgColor rgb="FFDBDBDB"/>
      </patternFill>
    </fill>
    <fill>
      <patternFill patternType="solid">
        <fgColor rgb="FFC5E0B4"/>
        <bgColor rgb="FFD9D9D9"/>
      </patternFill>
    </fill>
    <fill>
      <patternFill patternType="solid">
        <fgColor rgb="FFD0CECE"/>
        <bgColor rgb="FFD9D9D9"/>
      </patternFill>
    </fill>
    <fill>
      <patternFill patternType="solid">
        <fgColor rgb="FFFBE5D6"/>
        <bgColor rgb="FFDBDBDB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0" fontId="26" fillId="0" borderId="0"/>
    <xf numFmtId="0" fontId="26" fillId="0" borderId="0"/>
    <xf numFmtId="0" fontId="1" fillId="0" borderId="0"/>
    <xf numFmtId="0" fontId="2" fillId="0" borderId="0"/>
    <xf numFmtId="0" fontId="2" fillId="0" borderId="0"/>
    <xf numFmtId="0" fontId="26" fillId="0" borderId="0"/>
  </cellStyleXfs>
  <cellXfs count="189">
    <xf numFmtId="0" fontId="0" fillId="0" borderId="0" xfId="0"/>
    <xf numFmtId="49" fontId="7" fillId="6" borderId="6" xfId="1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1" applyFont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7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49" fontId="8" fillId="6" borderId="1" xfId="1" applyNumberFormat="1" applyFont="1" applyFill="1" applyBorder="1" applyAlignment="1">
      <alignment horizontal="center" vertical="center" textRotation="90" wrapText="1"/>
    </xf>
    <xf numFmtId="49" fontId="7" fillId="6" borderId="1" xfId="1" applyNumberFormat="1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>
      <alignment horizontal="center" vertical="center" textRotation="90" wrapText="1"/>
    </xf>
    <xf numFmtId="49" fontId="8" fillId="9" borderId="1" xfId="1" applyNumberFormat="1" applyFont="1" applyFill="1" applyBorder="1" applyAlignment="1">
      <alignment horizontal="center" vertical="center" textRotation="90" wrapText="1"/>
    </xf>
    <xf numFmtId="49" fontId="8" fillId="5" borderId="1" xfId="1" applyNumberFormat="1" applyFont="1" applyFill="1" applyBorder="1" applyAlignment="1">
      <alignment horizontal="center" vertical="center" textRotation="90" wrapText="1"/>
    </xf>
    <xf numFmtId="1" fontId="7" fillId="6" borderId="1" xfId="1" applyNumberFormat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49" fontId="9" fillId="6" borderId="6" xfId="1" applyNumberFormat="1" applyFont="1" applyFill="1" applyBorder="1" applyAlignment="1">
      <alignment horizontal="center" vertical="center" textRotation="90" wrapText="1"/>
    </xf>
    <xf numFmtId="49" fontId="10" fillId="9" borderId="1" xfId="1" applyNumberFormat="1" applyFont="1" applyFill="1" applyBorder="1" applyAlignment="1">
      <alignment horizontal="center" vertical="center" textRotation="90" wrapText="1"/>
    </xf>
    <xf numFmtId="49" fontId="10" fillId="6" borderId="1" xfId="1" applyNumberFormat="1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8" fillId="2" borderId="1" xfId="1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9" fillId="1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2" fontId="18" fillId="2" borderId="1" xfId="1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2" fontId="19" fillId="2" borderId="1" xfId="1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2" fontId="18" fillId="2" borderId="1" xfId="1" applyNumberFormat="1" applyFont="1" applyFill="1" applyBorder="1" applyAlignment="1">
      <alignment horizontal="right" vertical="center" wrapText="1"/>
    </xf>
    <xf numFmtId="49" fontId="19" fillId="2" borderId="1" xfId="1" applyNumberFormat="1" applyFon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0" fillId="2" borderId="1" xfId="1" applyFont="1" applyFill="1" applyBorder="1"/>
    <xf numFmtId="49" fontId="19" fillId="10" borderId="1" xfId="1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 wrapText="1"/>
    </xf>
    <xf numFmtId="49" fontId="18" fillId="2" borderId="1" xfId="1" applyNumberFormat="1" applyFont="1" applyFill="1" applyBorder="1" applyAlignment="1">
      <alignment horizontal="left" vertical="center" wrapText="1"/>
    </xf>
    <xf numFmtId="2" fontId="19" fillId="0" borderId="1" xfId="1" applyNumberFormat="1" applyFont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26" fillId="9" borderId="1" xfId="1" applyFill="1" applyBorder="1" applyAlignment="1">
      <alignment horizontal="center" vertical="center" wrapText="1"/>
    </xf>
    <xf numFmtId="0" fontId="5" fillId="0" borderId="0" xfId="0" applyFont="1"/>
    <xf numFmtId="0" fontId="4" fillId="2" borderId="0" xfId="1" applyFont="1" applyFill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49" fontId="7" fillId="6" borderId="1" xfId="1" applyNumberFormat="1" applyFont="1" applyFill="1" applyBorder="1" applyAlignment="1">
      <alignment vertical="center" wrapText="1"/>
    </xf>
    <xf numFmtId="49" fontId="8" fillId="6" borderId="9" xfId="1" applyNumberFormat="1" applyFont="1" applyFill="1" applyBorder="1" applyAlignment="1">
      <alignment horizontal="center" vertical="center" textRotation="90" wrapText="1"/>
    </xf>
    <xf numFmtId="49" fontId="8" fillId="6" borderId="10" xfId="1" applyNumberFormat="1" applyFont="1" applyFill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/>
    </xf>
    <xf numFmtId="2" fontId="19" fillId="8" borderId="1" xfId="1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1" fontId="18" fillId="2" borderId="1" xfId="1" applyNumberFormat="1" applyFont="1" applyFill="1" applyBorder="1" applyAlignment="1">
      <alignment horizontal="center" vertical="center" wrapText="1"/>
    </xf>
    <xf numFmtId="2" fontId="18" fillId="2" borderId="6" xfId="0" applyNumberFormat="1" applyFont="1" applyFill="1" applyBorder="1" applyAlignment="1">
      <alignment horizontal="center" vertical="center" wrapText="1"/>
    </xf>
    <xf numFmtId="2" fontId="18" fillId="2" borderId="9" xfId="0" applyNumberFormat="1" applyFont="1" applyFill="1" applyBorder="1" applyAlignment="1">
      <alignment horizontal="center" vertical="center" wrapText="1"/>
    </xf>
    <xf numFmtId="49" fontId="18" fillId="2" borderId="3" xfId="1" applyNumberFormat="1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2" fontId="18" fillId="2" borderId="1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49" fontId="18" fillId="0" borderId="1" xfId="1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2" fontId="18" fillId="0" borderId="1" xfId="1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" fontId="18" fillId="0" borderId="1" xfId="1" applyNumberFormat="1" applyFont="1" applyBorder="1" applyAlignment="1">
      <alignment horizontal="center" vertical="center" wrapText="1"/>
    </xf>
    <xf numFmtId="2" fontId="18" fillId="0" borderId="6" xfId="0" applyNumberFormat="1" applyFont="1" applyBorder="1" applyAlignment="1">
      <alignment horizontal="center" vertical="center" wrapText="1"/>
    </xf>
    <xf numFmtId="2" fontId="18" fillId="0" borderId="9" xfId="0" applyNumberFormat="1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18" fillId="0" borderId="4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2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4" fontId="24" fillId="9" borderId="1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18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49" fontId="19" fillId="2" borderId="4" xfId="0" applyNumberFormat="1" applyFont="1" applyFill="1" applyBorder="1" applyAlignment="1">
      <alignment horizontal="center" vertical="center" wrapText="1"/>
    </xf>
    <xf numFmtId="0" fontId="0" fillId="11" borderId="0" xfId="0" applyFill="1"/>
    <xf numFmtId="0" fontId="20" fillId="0" borderId="1" xfId="1" applyFont="1" applyBorder="1" applyAlignment="1">
      <alignment horizontal="center"/>
    </xf>
    <xf numFmtId="0" fontId="20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49" fontId="19" fillId="0" borderId="1" xfId="1" applyNumberFormat="1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18" fillId="2" borderId="3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20" fillId="0" borderId="9" xfId="0" applyNumberFormat="1" applyFont="1" applyBorder="1" applyAlignment="1">
      <alignment horizontal="center" vertical="center"/>
    </xf>
    <xf numFmtId="2" fontId="23" fillId="0" borderId="6" xfId="0" applyNumberFormat="1" applyFont="1" applyBorder="1" applyAlignment="1">
      <alignment horizontal="center" vertical="center"/>
    </xf>
    <xf numFmtId="2" fontId="18" fillId="0" borderId="2" xfId="1" applyNumberFormat="1" applyFont="1" applyBorder="1" applyAlignment="1">
      <alignment horizontal="center" vertical="center" wrapText="1"/>
    </xf>
    <xf numFmtId="49" fontId="10" fillId="6" borderId="3" xfId="1" applyNumberFormat="1" applyFont="1" applyFill="1" applyBorder="1" applyAlignment="1">
      <alignment horizontal="center" vertical="center" textRotation="90" wrapText="1"/>
    </xf>
    <xf numFmtId="0" fontId="15" fillId="0" borderId="6" xfId="0" applyFont="1" applyBorder="1" applyAlignment="1">
      <alignment vertical="center" wrapText="1"/>
    </xf>
    <xf numFmtId="0" fontId="20" fillId="2" borderId="1" xfId="1" applyFont="1" applyFill="1" applyBorder="1" applyAlignment="1">
      <alignment horizontal="center"/>
    </xf>
    <xf numFmtId="2" fontId="19" fillId="10" borderId="1" xfId="1" applyNumberFormat="1" applyFont="1" applyFill="1" applyBorder="1" applyAlignment="1">
      <alignment horizontal="center" vertical="center" wrapText="1"/>
    </xf>
    <xf numFmtId="2" fontId="20" fillId="2" borderId="1" xfId="1" applyNumberFormat="1" applyFon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49" fontId="18" fillId="2" borderId="4" xfId="1" applyNumberFormat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/>
    </xf>
    <xf numFmtId="2" fontId="18" fillId="2" borderId="4" xfId="1" applyNumberFormat="1" applyFont="1" applyFill="1" applyBorder="1" applyAlignment="1">
      <alignment horizontal="center" vertical="center" wrapText="1"/>
    </xf>
    <xf numFmtId="2" fontId="20" fillId="2" borderId="4" xfId="1" applyNumberFormat="1" applyFont="1" applyFill="1" applyBorder="1" applyAlignment="1">
      <alignment horizontal="center" vertical="center"/>
    </xf>
    <xf numFmtId="0" fontId="20" fillId="2" borderId="4" xfId="1" applyFont="1" applyFill="1" applyBorder="1"/>
    <xf numFmtId="49" fontId="19" fillId="2" borderId="4" xfId="1" applyNumberFormat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2" fontId="19" fillId="2" borderId="1" xfId="1" applyNumberFormat="1" applyFont="1" applyFill="1" applyBorder="1" applyAlignment="1">
      <alignment horizontal="right" vertical="center" wrapText="1"/>
    </xf>
    <xf numFmtId="2" fontId="18" fillId="2" borderId="4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/>
    <xf numFmtId="164" fontId="18" fillId="2" borderId="1" xfId="0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/>
    </xf>
    <xf numFmtId="2" fontId="20" fillId="0" borderId="1" xfId="0" applyNumberFormat="1" applyFont="1" applyBorder="1" applyAlignment="1">
      <alignment horizontal="center" vertical="center"/>
    </xf>
    <xf numFmtId="0" fontId="20" fillId="0" borderId="1" xfId="1" applyFont="1" applyBorder="1"/>
    <xf numFmtId="2" fontId="19" fillId="0" borderId="1" xfId="1" applyNumberFormat="1" applyFont="1" applyBorder="1" applyAlignment="1">
      <alignment horizontal="right" vertical="center" wrapText="1"/>
    </xf>
    <xf numFmtId="2" fontId="20" fillId="0" borderId="1" xfId="1" applyNumberFormat="1" applyFont="1" applyBorder="1" applyAlignment="1">
      <alignment horizontal="center" vertical="center" wrapText="1"/>
    </xf>
    <xf numFmtId="2" fontId="20" fillId="0" borderId="1" xfId="1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5" fillId="0" borderId="1" xfId="0" applyFont="1" applyBorder="1"/>
    <xf numFmtId="0" fontId="9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9" fontId="7" fillId="6" borderId="6" xfId="1" applyNumberFormat="1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6000000}"/>
    <cellStyle name="Normal 2 2" xfId="2" xr:uid="{00000000-0005-0000-0000-000007000000}"/>
    <cellStyle name="Normal 3" xfId="3" xr:uid="{00000000-0005-0000-0000-000008000000}"/>
    <cellStyle name="Κανονικό 2" xfId="4" xr:uid="{00000000-0005-0000-0000-000009000000}"/>
    <cellStyle name="Κανονικό 3" xfId="5" xr:uid="{00000000-0005-0000-0000-00000A000000}"/>
    <cellStyle name="Κανονικό 4" xfId="6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BE5D6"/>
      <rgbColor rgb="FFDBDBDB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DC3E6"/>
      <rgbColor rgb="FFFF99CC"/>
      <rgbColor rgb="FFCC99FF"/>
      <rgbColor rgb="FFF8CBAD"/>
      <rgbColor rgb="FF4472C4"/>
      <rgbColor rgb="FF33CCCC"/>
      <rgbColor rgb="FF99CC00"/>
      <rgbColor rgb="FFFFCC00"/>
      <rgbColor rgb="FFFF9900"/>
      <rgbColor rgb="FFFF6600"/>
      <rgbColor rgb="FF666699"/>
      <rgbColor rgb="FFA9D18E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0"/>
  <sheetViews>
    <sheetView tabSelected="1" zoomScaleNormal="100" workbookViewId="0">
      <selection activeCell="F7" sqref="F7"/>
    </sheetView>
  </sheetViews>
  <sheetFormatPr defaultColWidth="8.7109375" defaultRowHeight="14.25"/>
  <cols>
    <col min="1" max="1" width="4.28515625" customWidth="1"/>
    <col min="2" max="2" width="15.42578125" customWidth="1"/>
    <col min="3" max="3" width="19.140625" style="2" customWidth="1"/>
    <col min="4" max="4" width="25.42578125" customWidth="1"/>
    <col min="5" max="5" width="5.28515625" customWidth="1"/>
    <col min="6" max="6" width="11.7109375" customWidth="1"/>
    <col min="7" max="7" width="5.42578125" customWidth="1"/>
    <col min="8" max="8" width="11.42578125" customWidth="1"/>
    <col min="9" max="9" width="5.28515625" customWidth="1"/>
    <col min="10" max="10" width="11.7109375" customWidth="1"/>
    <col min="11" max="11" width="8.7109375" customWidth="1"/>
    <col min="12" max="12" width="12" customWidth="1"/>
    <col min="14" max="14" width="12" customWidth="1"/>
    <col min="16" max="16" width="11.7109375" customWidth="1"/>
    <col min="18" max="18" width="6.7109375" customWidth="1"/>
    <col min="19" max="19" width="12.7109375" customWidth="1"/>
    <col min="20" max="20" width="11.7109375" customWidth="1"/>
    <col min="21" max="21" width="11.28515625" customWidth="1"/>
    <col min="22" max="22" width="5.7109375" customWidth="1"/>
    <col min="23" max="23" width="9.7109375" customWidth="1"/>
    <col min="24" max="24" width="5.42578125" customWidth="1"/>
    <col min="25" max="25" width="6.42578125" customWidth="1"/>
    <col min="26" max="26" width="6.7109375" customWidth="1"/>
    <col min="27" max="27" width="13.28515625" customWidth="1"/>
    <col min="28" max="30" width="13.42578125" customWidth="1"/>
    <col min="31" max="31" width="12" customWidth="1"/>
    <col min="32" max="32" width="6.42578125" customWidth="1"/>
    <col min="34" max="34" width="11.7109375" customWidth="1"/>
    <col min="35" max="35" width="6.42578125" customWidth="1"/>
    <col min="37" max="37" width="13.7109375" customWidth="1"/>
    <col min="40" max="40" width="7" customWidth="1"/>
    <col min="41" max="42" width="6.7109375" customWidth="1"/>
    <col min="43" max="43" width="6.28515625" customWidth="1"/>
    <col min="44" max="44" width="6.7109375" customWidth="1"/>
    <col min="45" max="45" width="14.7109375" customWidth="1"/>
  </cols>
  <sheetData>
    <row r="1" spans="1:45" ht="18">
      <c r="A1" s="3" t="s">
        <v>0</v>
      </c>
      <c r="V1" s="4"/>
    </row>
    <row r="2" spans="1:45" ht="18">
      <c r="A2" s="3" t="s">
        <v>1</v>
      </c>
      <c r="B2" s="3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6"/>
      <c r="V2" s="6"/>
      <c r="W2" s="6"/>
      <c r="X2" s="6"/>
      <c r="Y2" s="6"/>
      <c r="Z2" s="6"/>
      <c r="AA2" s="3"/>
      <c r="AB2" s="3"/>
      <c r="AC2" s="3"/>
      <c r="AD2" s="3"/>
      <c r="AE2" s="6"/>
      <c r="AF2" s="6"/>
      <c r="AG2" s="6"/>
      <c r="AH2" s="6"/>
      <c r="AI2" s="6"/>
      <c r="AJ2" s="6"/>
      <c r="AK2" s="6"/>
      <c r="AL2" s="6"/>
      <c r="AM2" s="6"/>
    </row>
    <row r="3" spans="1:45" ht="18">
      <c r="A3" s="3"/>
      <c r="B3" s="3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"/>
      <c r="V3" s="6"/>
      <c r="W3" s="6"/>
      <c r="X3" s="6"/>
      <c r="Y3" s="6"/>
      <c r="Z3" s="6"/>
      <c r="AA3" s="3"/>
      <c r="AB3" s="3"/>
      <c r="AC3" s="3"/>
      <c r="AD3" s="3"/>
      <c r="AE3" s="6"/>
      <c r="AF3" s="6"/>
      <c r="AG3" s="6"/>
      <c r="AH3" s="6"/>
      <c r="AI3" s="6"/>
      <c r="AJ3" s="6"/>
      <c r="AK3" s="6"/>
      <c r="AL3" s="6"/>
      <c r="AM3" s="6"/>
    </row>
    <row r="4" spans="1:45" ht="18" customHeight="1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74" t="s">
        <v>2</v>
      </c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5" t="s">
        <v>3</v>
      </c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6" t="s">
        <v>4</v>
      </c>
      <c r="AO4" s="176"/>
      <c r="AP4" s="176"/>
      <c r="AQ4" s="176"/>
      <c r="AR4" s="176"/>
      <c r="AS4" s="177" t="s">
        <v>5</v>
      </c>
    </row>
    <row r="5" spans="1:45" s="2" customFormat="1" ht="27" customHeight="1">
      <c r="A5" s="9"/>
      <c r="B5" s="9"/>
      <c r="C5" s="9"/>
      <c r="D5" s="9"/>
      <c r="E5" s="10"/>
      <c r="F5" s="178" t="s">
        <v>6</v>
      </c>
      <c r="G5" s="178"/>
      <c r="H5" s="178" t="s">
        <v>7</v>
      </c>
      <c r="I5" s="178"/>
      <c r="J5" s="178" t="s">
        <v>8</v>
      </c>
      <c r="K5" s="178"/>
      <c r="L5" s="178" t="s">
        <v>9</v>
      </c>
      <c r="M5" s="178"/>
      <c r="N5" s="178" t="s">
        <v>10</v>
      </c>
      <c r="O5" s="178"/>
      <c r="P5" s="178" t="s">
        <v>11</v>
      </c>
      <c r="Q5" s="178"/>
      <c r="R5" s="178"/>
      <c r="S5" s="178" t="s">
        <v>12</v>
      </c>
      <c r="T5" s="178"/>
      <c r="U5" s="178" t="s">
        <v>13</v>
      </c>
      <c r="V5" s="178"/>
      <c r="W5" s="178"/>
      <c r="X5" s="178"/>
      <c r="Y5" s="178"/>
      <c r="Z5" s="11"/>
      <c r="AA5" s="178" t="s">
        <v>14</v>
      </c>
      <c r="AB5" s="178"/>
      <c r="AC5" s="178"/>
      <c r="AD5" s="178"/>
      <c r="AE5" s="178" t="s">
        <v>15</v>
      </c>
      <c r="AF5" s="178"/>
      <c r="AG5" s="178"/>
      <c r="AH5" s="178" t="s">
        <v>16</v>
      </c>
      <c r="AI5" s="178"/>
      <c r="AJ5" s="178"/>
      <c r="AK5" s="178" t="s">
        <v>17</v>
      </c>
      <c r="AL5" s="178"/>
      <c r="AM5" s="178"/>
      <c r="AN5" s="176"/>
      <c r="AO5" s="176"/>
      <c r="AP5" s="176"/>
      <c r="AQ5" s="176"/>
      <c r="AR5" s="176"/>
      <c r="AS5" s="177"/>
    </row>
    <row r="6" spans="1:45" s="2" customFormat="1" ht="15.75" customHeight="1">
      <c r="A6" s="9"/>
      <c r="B6" s="9"/>
      <c r="C6" s="9"/>
      <c r="D6" s="9"/>
      <c r="E6" s="10"/>
      <c r="F6" s="172" t="s">
        <v>18</v>
      </c>
      <c r="G6" s="172"/>
      <c r="H6" s="173" t="s">
        <v>19</v>
      </c>
      <c r="I6" s="173"/>
      <c r="J6" s="171" t="s">
        <v>18</v>
      </c>
      <c r="K6" s="171"/>
      <c r="L6" s="171" t="s">
        <v>19</v>
      </c>
      <c r="M6" s="171"/>
      <c r="N6" s="171" t="s">
        <v>20</v>
      </c>
      <c r="O6" s="171"/>
      <c r="P6" s="171" t="s">
        <v>21</v>
      </c>
      <c r="Q6" s="171"/>
      <c r="R6" s="171"/>
      <c r="S6" s="171" t="s">
        <v>22</v>
      </c>
      <c r="T6" s="171"/>
      <c r="U6" s="171" t="s">
        <v>23</v>
      </c>
      <c r="V6" s="171"/>
      <c r="W6" s="171"/>
      <c r="X6" s="171"/>
      <c r="Y6" s="171"/>
      <c r="Z6" s="12"/>
      <c r="AA6" s="171" t="s">
        <v>24</v>
      </c>
      <c r="AB6" s="171"/>
      <c r="AC6" s="171"/>
      <c r="AD6" s="171"/>
      <c r="AE6" s="171" t="s">
        <v>25</v>
      </c>
      <c r="AF6" s="171"/>
      <c r="AG6" s="171"/>
      <c r="AH6" s="171" t="s">
        <v>26</v>
      </c>
      <c r="AI6" s="171"/>
      <c r="AJ6" s="171"/>
      <c r="AK6" s="171" t="s">
        <v>27</v>
      </c>
      <c r="AL6" s="171"/>
      <c r="AM6" s="171"/>
      <c r="AN6" s="176"/>
      <c r="AO6" s="176"/>
      <c r="AP6" s="176"/>
      <c r="AQ6" s="176"/>
      <c r="AR6" s="176"/>
      <c r="AS6" s="177"/>
    </row>
    <row r="7" spans="1:45" ht="155.25" customHeight="1">
      <c r="A7" s="13" t="s">
        <v>28</v>
      </c>
      <c r="B7" s="14" t="s">
        <v>29</v>
      </c>
      <c r="C7" s="15" t="s">
        <v>30</v>
      </c>
      <c r="D7" s="16" t="s">
        <v>31</v>
      </c>
      <c r="E7" s="17" t="s">
        <v>32</v>
      </c>
      <c r="F7" s="18" t="s">
        <v>33</v>
      </c>
      <c r="G7" s="19" t="s">
        <v>34</v>
      </c>
      <c r="H7" s="18" t="s">
        <v>35</v>
      </c>
      <c r="I7" s="19" t="s">
        <v>34</v>
      </c>
      <c r="J7" s="18" t="s">
        <v>35</v>
      </c>
      <c r="K7" s="18" t="s">
        <v>36</v>
      </c>
      <c r="L7" s="18" t="s">
        <v>35</v>
      </c>
      <c r="M7" s="18" t="s">
        <v>37</v>
      </c>
      <c r="N7" s="18" t="s">
        <v>35</v>
      </c>
      <c r="O7" s="18" t="s">
        <v>38</v>
      </c>
      <c r="P7" s="18" t="s">
        <v>39</v>
      </c>
      <c r="Q7" s="18" t="s">
        <v>40</v>
      </c>
      <c r="R7" s="20" t="s">
        <v>41</v>
      </c>
      <c r="S7" s="18" t="s">
        <v>42</v>
      </c>
      <c r="T7" s="20" t="s">
        <v>43</v>
      </c>
      <c r="U7" s="18" t="s">
        <v>44</v>
      </c>
      <c r="V7" s="19" t="s">
        <v>45</v>
      </c>
      <c r="W7" s="18" t="s">
        <v>46</v>
      </c>
      <c r="X7" s="19" t="s">
        <v>45</v>
      </c>
      <c r="Y7" s="20" t="s">
        <v>47</v>
      </c>
      <c r="Z7" s="21" t="s">
        <v>48</v>
      </c>
      <c r="AA7" s="22" t="s">
        <v>49</v>
      </c>
      <c r="AB7" s="23" t="s">
        <v>50</v>
      </c>
      <c r="AC7" s="23" t="s">
        <v>51</v>
      </c>
      <c r="AD7" s="23" t="s">
        <v>52</v>
      </c>
      <c r="AE7" s="18" t="s">
        <v>44</v>
      </c>
      <c r="AF7" s="19" t="s">
        <v>45</v>
      </c>
      <c r="AG7" s="1" t="s">
        <v>53</v>
      </c>
      <c r="AH7" s="24" t="s">
        <v>54</v>
      </c>
      <c r="AI7" s="24" t="s">
        <v>55</v>
      </c>
      <c r="AJ7" s="1" t="s">
        <v>56</v>
      </c>
      <c r="AK7" s="18" t="s">
        <v>46</v>
      </c>
      <c r="AL7" s="19" t="s">
        <v>45</v>
      </c>
      <c r="AM7" s="19" t="s">
        <v>56</v>
      </c>
      <c r="AN7" s="25" t="s">
        <v>57</v>
      </c>
      <c r="AO7" s="26" t="s">
        <v>58</v>
      </c>
      <c r="AP7" s="25" t="s">
        <v>59</v>
      </c>
      <c r="AQ7" s="26" t="s">
        <v>60</v>
      </c>
      <c r="AR7" s="25" t="s">
        <v>61</v>
      </c>
      <c r="AS7" s="26" t="s">
        <v>62</v>
      </c>
    </row>
    <row r="8" spans="1:45" ht="60">
      <c r="A8" s="27">
        <v>1</v>
      </c>
      <c r="B8" s="28" t="s">
        <v>63</v>
      </c>
      <c r="C8" s="29" t="s">
        <v>64</v>
      </c>
      <c r="D8" s="30" t="s">
        <v>65</v>
      </c>
      <c r="E8" s="31" t="s">
        <v>66</v>
      </c>
      <c r="F8" s="32" t="s">
        <v>67</v>
      </c>
      <c r="G8" s="32" t="s">
        <v>68</v>
      </c>
      <c r="H8" s="32"/>
      <c r="I8" s="32"/>
      <c r="J8" s="32" t="s">
        <v>67</v>
      </c>
      <c r="K8" s="32" t="s">
        <v>69</v>
      </c>
      <c r="L8" s="32"/>
      <c r="M8" s="32"/>
      <c r="N8" s="32"/>
      <c r="O8" s="32"/>
      <c r="P8" s="32" t="s">
        <v>70</v>
      </c>
      <c r="Q8" s="32" t="s">
        <v>71</v>
      </c>
      <c r="R8" s="33" t="s">
        <v>72</v>
      </c>
      <c r="S8" s="34" t="s">
        <v>73</v>
      </c>
      <c r="T8" s="34" t="s">
        <v>73</v>
      </c>
      <c r="U8" s="35" t="s">
        <v>74</v>
      </c>
      <c r="V8" s="36">
        <v>7.8</v>
      </c>
      <c r="W8" s="35" t="s">
        <v>75</v>
      </c>
      <c r="X8" s="37">
        <v>0.8</v>
      </c>
      <c r="Y8" s="38" t="s">
        <v>76</v>
      </c>
      <c r="Z8" s="38" t="s">
        <v>76</v>
      </c>
      <c r="AA8" s="39">
        <v>14</v>
      </c>
      <c r="AB8" s="40">
        <v>71</v>
      </c>
      <c r="AC8" s="40">
        <v>14</v>
      </c>
      <c r="AD8" s="40">
        <v>71</v>
      </c>
      <c r="AE8" s="37" t="s">
        <v>74</v>
      </c>
      <c r="AF8" s="36">
        <v>7.8</v>
      </c>
      <c r="AG8" s="41">
        <v>7.8</v>
      </c>
      <c r="AH8" s="41" t="s">
        <v>77</v>
      </c>
      <c r="AI8" s="41">
        <v>16.7</v>
      </c>
      <c r="AJ8" s="41">
        <v>16.7</v>
      </c>
      <c r="AK8" s="42" t="s">
        <v>75</v>
      </c>
      <c r="AL8" s="37">
        <v>0.8</v>
      </c>
      <c r="AM8" s="37">
        <v>0.8</v>
      </c>
      <c r="AN8" s="43">
        <v>10</v>
      </c>
      <c r="AO8" s="44">
        <v>10</v>
      </c>
      <c r="AP8" s="43">
        <v>10</v>
      </c>
      <c r="AQ8" s="44">
        <f>2*AM8</f>
        <v>1.6</v>
      </c>
      <c r="AR8" s="45">
        <f>AN8*0.35+AO8*0.2+AP8*0.25+AQ8*0.2</f>
        <v>8.32</v>
      </c>
      <c r="AS8" s="46">
        <f>AR8*1.05</f>
        <v>8.7360000000000007</v>
      </c>
    </row>
    <row r="9" spans="1:45" ht="60">
      <c r="A9" s="27">
        <v>2</v>
      </c>
      <c r="B9" s="28" t="s">
        <v>78</v>
      </c>
      <c r="C9" s="47" t="s">
        <v>64</v>
      </c>
      <c r="D9" s="30" t="s">
        <v>65</v>
      </c>
      <c r="E9" s="31" t="s">
        <v>79</v>
      </c>
      <c r="F9" s="32" t="s">
        <v>80</v>
      </c>
      <c r="G9" s="32" t="s">
        <v>68</v>
      </c>
      <c r="H9" s="32"/>
      <c r="I9" s="32"/>
      <c r="J9" s="32" t="s">
        <v>80</v>
      </c>
      <c r="K9" s="32" t="s">
        <v>69</v>
      </c>
      <c r="L9" s="32"/>
      <c r="M9" s="32"/>
      <c r="N9" s="32"/>
      <c r="O9" s="32"/>
      <c r="P9" s="32" t="s">
        <v>81</v>
      </c>
      <c r="Q9" s="32" t="s">
        <v>82</v>
      </c>
      <c r="R9" s="33" t="s">
        <v>72</v>
      </c>
      <c r="S9" s="34" t="s">
        <v>73</v>
      </c>
      <c r="T9" s="34" t="s">
        <v>73</v>
      </c>
      <c r="U9" s="35" t="s">
        <v>83</v>
      </c>
      <c r="V9" s="36">
        <v>2.5</v>
      </c>
      <c r="W9" s="31"/>
      <c r="X9" s="48"/>
      <c r="Y9" s="38"/>
      <c r="Z9" s="38" t="s">
        <v>76</v>
      </c>
      <c r="AA9" s="39">
        <v>11</v>
      </c>
      <c r="AB9" s="40">
        <v>32</v>
      </c>
      <c r="AC9" s="40">
        <v>11</v>
      </c>
      <c r="AD9" s="40">
        <v>32</v>
      </c>
      <c r="AE9" s="37" t="s">
        <v>83</v>
      </c>
      <c r="AF9" s="36">
        <v>2.54</v>
      </c>
      <c r="AG9" s="41">
        <v>2.5</v>
      </c>
      <c r="AH9" s="41" t="s">
        <v>84</v>
      </c>
      <c r="AI9" s="41">
        <v>10.1</v>
      </c>
      <c r="AJ9" s="41">
        <v>10.1</v>
      </c>
      <c r="AK9" s="49" t="s">
        <v>73</v>
      </c>
      <c r="AL9" s="38" t="s">
        <v>73</v>
      </c>
      <c r="AM9" s="38" t="s">
        <v>73</v>
      </c>
      <c r="AN9" s="43">
        <v>9</v>
      </c>
      <c r="AO9" s="50">
        <f>AG9*2</f>
        <v>5</v>
      </c>
      <c r="AP9" s="43">
        <v>10</v>
      </c>
      <c r="AQ9" s="44">
        <v>0</v>
      </c>
      <c r="AR9" s="45">
        <f>AN9*0.35+AO9*0.2+AP9*0.25+AQ9*0.2</f>
        <v>6.65</v>
      </c>
      <c r="AS9" s="46">
        <f>AR9*1.05</f>
        <v>6.9825000000000008</v>
      </c>
    </row>
    <row r="10" spans="1:45" ht="91.5">
      <c r="A10" s="27">
        <v>3</v>
      </c>
      <c r="B10" s="51" t="s">
        <v>85</v>
      </c>
      <c r="C10" s="29" t="s">
        <v>64</v>
      </c>
      <c r="D10" s="30" t="s">
        <v>65</v>
      </c>
      <c r="E10" s="31" t="s">
        <v>66</v>
      </c>
      <c r="F10" s="31" t="s">
        <v>86</v>
      </c>
      <c r="G10" s="32" t="s">
        <v>68</v>
      </c>
      <c r="H10" s="52"/>
      <c r="I10" s="52"/>
      <c r="J10" s="31" t="s">
        <v>86</v>
      </c>
      <c r="K10" s="31" t="s">
        <v>87</v>
      </c>
      <c r="L10" s="31" t="s">
        <v>88</v>
      </c>
      <c r="M10" s="31" t="s">
        <v>89</v>
      </c>
      <c r="N10" s="31" t="s">
        <v>90</v>
      </c>
      <c r="O10" s="31" t="s">
        <v>91</v>
      </c>
      <c r="P10" s="31" t="s">
        <v>92</v>
      </c>
      <c r="Q10" s="31" t="s">
        <v>93</v>
      </c>
      <c r="R10" s="53" t="s">
        <v>76</v>
      </c>
      <c r="S10" s="54" t="s">
        <v>73</v>
      </c>
      <c r="T10" s="54" t="s">
        <v>73</v>
      </c>
      <c r="U10" s="55" t="s">
        <v>73</v>
      </c>
      <c r="V10" s="56" t="s">
        <v>73</v>
      </c>
      <c r="W10" s="57" t="s">
        <v>94</v>
      </c>
      <c r="X10" s="37">
        <v>0.7</v>
      </c>
      <c r="Y10" s="58" t="s">
        <v>73</v>
      </c>
      <c r="Z10" s="38" t="s">
        <v>76</v>
      </c>
      <c r="AA10" s="39">
        <v>9</v>
      </c>
      <c r="AB10" s="40">
        <v>37</v>
      </c>
      <c r="AC10" s="40">
        <v>9</v>
      </c>
      <c r="AD10" s="40">
        <v>37</v>
      </c>
      <c r="AE10" s="55" t="s">
        <v>73</v>
      </c>
      <c r="AF10" s="59" t="s">
        <v>73</v>
      </c>
      <c r="AG10" s="59" t="s">
        <v>73</v>
      </c>
      <c r="AH10" s="36" t="s">
        <v>95</v>
      </c>
      <c r="AI10" s="36">
        <v>4.7</v>
      </c>
      <c r="AJ10" s="36">
        <v>4.7</v>
      </c>
      <c r="AK10" s="57" t="s">
        <v>94</v>
      </c>
      <c r="AL10" s="37">
        <v>0.7</v>
      </c>
      <c r="AM10" s="37">
        <v>0.7</v>
      </c>
      <c r="AN10" s="60">
        <v>9</v>
      </c>
      <c r="AO10" s="44">
        <v>0</v>
      </c>
      <c r="AP10" s="43">
        <f>AJ10*2</f>
        <v>9.4</v>
      </c>
      <c r="AQ10" s="44">
        <f>2*AM10</f>
        <v>1.4</v>
      </c>
      <c r="AR10" s="45">
        <f>AN10*0.35+AO10*0.2+AP10*0.25+AQ10*0.2</f>
        <v>5.78</v>
      </c>
      <c r="AS10" s="46">
        <f>AR10*1.05</f>
        <v>6.0690000000000008</v>
      </c>
    </row>
  </sheetData>
  <mergeCells count="28">
    <mergeCell ref="P4:Z4"/>
    <mergeCell ref="AA4:AM4"/>
    <mergeCell ref="AN4:AR6"/>
    <mergeCell ref="AS4:AS6"/>
    <mergeCell ref="F5:G5"/>
    <mergeCell ref="H5:I5"/>
    <mergeCell ref="J5:K5"/>
    <mergeCell ref="L5:M5"/>
    <mergeCell ref="N5:O5"/>
    <mergeCell ref="P5:R5"/>
    <mergeCell ref="S5:T5"/>
    <mergeCell ref="U5:Y5"/>
    <mergeCell ref="AA5:AD5"/>
    <mergeCell ref="AE5:AG5"/>
    <mergeCell ref="AH5:AJ5"/>
    <mergeCell ref="AK5:AM5"/>
    <mergeCell ref="F6:G6"/>
    <mergeCell ref="H6:I6"/>
    <mergeCell ref="J6:K6"/>
    <mergeCell ref="L6:M6"/>
    <mergeCell ref="N6:O6"/>
    <mergeCell ref="AH6:AJ6"/>
    <mergeCell ref="AK6:AM6"/>
    <mergeCell ref="P6:R6"/>
    <mergeCell ref="S6:T6"/>
    <mergeCell ref="U6:Y6"/>
    <mergeCell ref="AA6:AD6"/>
    <mergeCell ref="AE6:AG6"/>
  </mergeCells>
  <pageMargins left="0.70833333333333304" right="0.70833333333333304" top="0.74791666666666701" bottom="0.74791666666666701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20"/>
  <sheetViews>
    <sheetView topLeftCell="T13" zoomScaleNormal="100" workbookViewId="0">
      <selection activeCell="C8" sqref="C8"/>
    </sheetView>
  </sheetViews>
  <sheetFormatPr defaultColWidth="8.7109375" defaultRowHeight="14.25"/>
  <cols>
    <col min="1" max="1" width="5" customWidth="1"/>
    <col min="2" max="2" width="15.140625" customWidth="1"/>
    <col min="3" max="3" width="13.28515625" customWidth="1"/>
    <col min="4" max="4" width="28.28515625" customWidth="1"/>
    <col min="5" max="5" width="6.42578125" customWidth="1"/>
    <col min="6" max="6" width="11.7109375" customWidth="1"/>
    <col min="7" max="7" width="5.42578125" customWidth="1"/>
    <col min="8" max="8" width="13.28515625" customWidth="1"/>
    <col min="9" max="9" width="5.7109375" customWidth="1"/>
    <col min="10" max="11" width="12.28515625" customWidth="1"/>
    <col min="12" max="13" width="11.7109375" customWidth="1"/>
    <col min="14" max="14" width="12.28515625" customWidth="1"/>
    <col min="15" max="15" width="10.7109375" customWidth="1"/>
    <col min="16" max="16" width="12.28515625" customWidth="1"/>
    <col min="17" max="17" width="11.42578125" customWidth="1"/>
    <col min="18" max="18" width="8.7109375" style="61"/>
    <col min="19" max="19" width="15.140625" customWidth="1"/>
    <col min="20" max="20" width="8.42578125" style="61" customWidth="1"/>
    <col min="21" max="21" width="12.28515625" customWidth="1"/>
    <col min="22" max="22" width="6.7109375" customWidth="1"/>
    <col min="23" max="23" width="11.42578125" customWidth="1"/>
    <col min="24" max="24" width="6.28515625" customWidth="1"/>
    <col min="25" max="25" width="6.7109375" style="61" customWidth="1"/>
    <col min="27" max="28" width="12.7109375" customWidth="1"/>
    <col min="29" max="29" width="13.28515625" customWidth="1"/>
    <col min="30" max="30" width="12.7109375" customWidth="1"/>
    <col min="31" max="31" width="11.7109375" customWidth="1"/>
    <col min="32" max="32" width="6.42578125" customWidth="1"/>
    <col min="33" max="33" width="6.7109375" customWidth="1"/>
    <col min="34" max="34" width="7.7109375" hidden="1" customWidth="1"/>
    <col min="35" max="35" width="13.7109375" customWidth="1"/>
    <col min="36" max="36" width="6" customWidth="1"/>
    <col min="38" max="38" width="12.7109375" customWidth="1"/>
    <col min="39" max="39" width="5.7109375" customWidth="1"/>
    <col min="41" max="41" width="7.28515625" customWidth="1"/>
    <col min="42" max="42" width="7" customWidth="1"/>
    <col min="43" max="43" width="6.28515625" customWidth="1"/>
    <col min="44" max="44" width="6.7109375" customWidth="1"/>
    <col min="45" max="45" width="7.7109375" customWidth="1"/>
    <col min="46" max="46" width="15.140625" customWidth="1"/>
  </cols>
  <sheetData>
    <row r="1" spans="1:46" ht="30" customHeight="1">
      <c r="A1" s="3" t="s">
        <v>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6"/>
      <c r="V1" s="6"/>
      <c r="W1" s="6"/>
      <c r="X1" s="6"/>
      <c r="Y1" s="6"/>
      <c r="Z1" s="6"/>
      <c r="AA1" s="3"/>
      <c r="AB1" s="3"/>
      <c r="AC1" s="3"/>
      <c r="AD1" s="3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6" ht="24" customHeight="1">
      <c r="A2" s="3" t="s">
        <v>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6"/>
      <c r="V2" s="6"/>
      <c r="W2" s="6"/>
      <c r="X2" s="6"/>
      <c r="Y2" s="6"/>
      <c r="Z2" s="6"/>
      <c r="AA2" s="3"/>
      <c r="AB2" s="3"/>
      <c r="AC2" s="3"/>
      <c r="AD2" s="3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6" ht="8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2"/>
      <c r="V3" s="62"/>
      <c r="W3" s="62"/>
      <c r="X3" s="62"/>
      <c r="Y3" s="62"/>
      <c r="Z3" s="62"/>
      <c r="AA3" s="7"/>
      <c r="AB3" s="7"/>
      <c r="AC3" s="7"/>
      <c r="AD3" s="7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6" ht="21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74" t="s">
        <v>2</v>
      </c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83" t="s">
        <v>3</v>
      </c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63"/>
      <c r="AO4" s="176" t="s">
        <v>4</v>
      </c>
      <c r="AP4" s="176"/>
      <c r="AQ4" s="176"/>
      <c r="AR4" s="176"/>
      <c r="AS4" s="176"/>
      <c r="AT4" s="177" t="s">
        <v>5</v>
      </c>
    </row>
    <row r="5" spans="1:46" ht="45" customHeight="1">
      <c r="A5" s="64"/>
      <c r="B5" s="64"/>
      <c r="C5" s="64"/>
      <c r="D5" s="64"/>
      <c r="E5" s="65"/>
      <c r="F5" s="178" t="s">
        <v>6</v>
      </c>
      <c r="G5" s="178"/>
      <c r="H5" s="178" t="s">
        <v>7</v>
      </c>
      <c r="I5" s="178"/>
      <c r="J5" s="178" t="s">
        <v>8</v>
      </c>
      <c r="K5" s="178"/>
      <c r="L5" s="178" t="s">
        <v>9</v>
      </c>
      <c r="M5" s="178"/>
      <c r="N5" s="178" t="s">
        <v>10</v>
      </c>
      <c r="O5" s="178"/>
      <c r="P5" s="178" t="s">
        <v>11</v>
      </c>
      <c r="Q5" s="178"/>
      <c r="R5" s="178"/>
      <c r="S5" s="178" t="s">
        <v>12</v>
      </c>
      <c r="T5" s="178"/>
      <c r="U5" s="178" t="s">
        <v>13</v>
      </c>
      <c r="V5" s="178"/>
      <c r="W5" s="178"/>
      <c r="X5" s="178"/>
      <c r="Y5" s="178"/>
      <c r="Z5" s="66"/>
      <c r="AA5" s="178" t="s">
        <v>98</v>
      </c>
      <c r="AB5" s="178"/>
      <c r="AC5" s="178"/>
      <c r="AD5" s="178"/>
      <c r="AE5" s="178" t="s">
        <v>15</v>
      </c>
      <c r="AF5" s="178"/>
      <c r="AG5" s="178"/>
      <c r="AH5" s="178"/>
      <c r="AI5" s="178" t="s">
        <v>16</v>
      </c>
      <c r="AJ5" s="178"/>
      <c r="AK5" s="178"/>
      <c r="AL5" s="178" t="s">
        <v>17</v>
      </c>
      <c r="AM5" s="178"/>
      <c r="AN5" s="178"/>
      <c r="AO5" s="176"/>
      <c r="AP5" s="176"/>
      <c r="AQ5" s="176"/>
      <c r="AR5" s="176"/>
      <c r="AS5" s="176"/>
      <c r="AT5" s="177"/>
    </row>
    <row r="6" spans="1:46" ht="15" customHeight="1">
      <c r="A6" s="64"/>
      <c r="B6" s="64"/>
      <c r="C6" s="64"/>
      <c r="D6" s="64"/>
      <c r="E6" s="65"/>
      <c r="F6" s="181" t="s">
        <v>18</v>
      </c>
      <c r="G6" s="181"/>
      <c r="H6" s="182" t="s">
        <v>19</v>
      </c>
      <c r="I6" s="182"/>
      <c r="J6" s="179" t="s">
        <v>18</v>
      </c>
      <c r="K6" s="179"/>
      <c r="L6" s="179" t="s">
        <v>19</v>
      </c>
      <c r="M6" s="179"/>
      <c r="N6" s="179" t="s">
        <v>20</v>
      </c>
      <c r="O6" s="179"/>
      <c r="P6" s="179" t="s">
        <v>21</v>
      </c>
      <c r="Q6" s="179"/>
      <c r="R6" s="179"/>
      <c r="S6" s="179" t="s">
        <v>22</v>
      </c>
      <c r="T6" s="179"/>
      <c r="U6" s="179" t="s">
        <v>23</v>
      </c>
      <c r="V6" s="179"/>
      <c r="W6" s="179"/>
      <c r="X6" s="179"/>
      <c r="Y6" s="179"/>
      <c r="Z6" s="67"/>
      <c r="AA6" s="179" t="s">
        <v>24</v>
      </c>
      <c r="AB6" s="179"/>
      <c r="AC6" s="179"/>
      <c r="AD6" s="179"/>
      <c r="AE6" s="179" t="s">
        <v>25</v>
      </c>
      <c r="AF6" s="179"/>
      <c r="AG6" s="179"/>
      <c r="AH6" s="179"/>
      <c r="AI6" s="179" t="s">
        <v>26</v>
      </c>
      <c r="AJ6" s="179"/>
      <c r="AK6" s="179"/>
      <c r="AL6" s="179" t="s">
        <v>27</v>
      </c>
      <c r="AM6" s="179"/>
      <c r="AN6" s="179"/>
      <c r="AO6" s="176"/>
      <c r="AP6" s="176"/>
      <c r="AQ6" s="176"/>
      <c r="AR6" s="176"/>
      <c r="AS6" s="176"/>
      <c r="AT6" s="177"/>
    </row>
    <row r="7" spans="1:46" ht="178.5" customHeight="1">
      <c r="A7" s="13" t="s">
        <v>28</v>
      </c>
      <c r="B7" s="14" t="s">
        <v>29</v>
      </c>
      <c r="C7" s="15" t="s">
        <v>30</v>
      </c>
      <c r="D7" s="16" t="s">
        <v>31</v>
      </c>
      <c r="E7" s="17" t="s">
        <v>32</v>
      </c>
      <c r="F7" s="18" t="s">
        <v>33</v>
      </c>
      <c r="G7" s="19" t="s">
        <v>34</v>
      </c>
      <c r="H7" s="18" t="s">
        <v>35</v>
      </c>
      <c r="I7" s="19" t="s">
        <v>34</v>
      </c>
      <c r="J7" s="18" t="s">
        <v>35</v>
      </c>
      <c r="K7" s="18" t="s">
        <v>36</v>
      </c>
      <c r="L7" s="18" t="s">
        <v>35</v>
      </c>
      <c r="M7" s="18" t="s">
        <v>37</v>
      </c>
      <c r="N7" s="68" t="s">
        <v>35</v>
      </c>
      <c r="O7" s="18" t="s">
        <v>38</v>
      </c>
      <c r="P7" s="18" t="s">
        <v>39</v>
      </c>
      <c r="Q7" s="18" t="s">
        <v>40</v>
      </c>
      <c r="R7" s="20" t="s">
        <v>41</v>
      </c>
      <c r="S7" s="18" t="s">
        <v>42</v>
      </c>
      <c r="T7" s="20" t="s">
        <v>43</v>
      </c>
      <c r="U7" s="18" t="s">
        <v>44</v>
      </c>
      <c r="V7" s="19" t="s">
        <v>99</v>
      </c>
      <c r="W7" s="18" t="s">
        <v>46</v>
      </c>
      <c r="X7" s="19" t="s">
        <v>99</v>
      </c>
      <c r="Y7" s="20" t="s">
        <v>47</v>
      </c>
      <c r="Z7" s="21" t="s">
        <v>48</v>
      </c>
      <c r="AA7" s="22" t="s">
        <v>49</v>
      </c>
      <c r="AB7" s="23" t="s">
        <v>50</v>
      </c>
      <c r="AC7" s="23" t="s">
        <v>51</v>
      </c>
      <c r="AD7" s="23" t="s">
        <v>52</v>
      </c>
      <c r="AE7" s="18" t="s">
        <v>44</v>
      </c>
      <c r="AF7" s="19" t="s">
        <v>99</v>
      </c>
      <c r="AG7" s="180" t="s">
        <v>100</v>
      </c>
      <c r="AH7" s="180"/>
      <c r="AI7" s="17" t="s">
        <v>101</v>
      </c>
      <c r="AJ7" s="69" t="s">
        <v>99</v>
      </c>
      <c r="AK7" s="70" t="s">
        <v>102</v>
      </c>
      <c r="AL7" s="18" t="s">
        <v>46</v>
      </c>
      <c r="AM7" s="19" t="s">
        <v>99</v>
      </c>
      <c r="AN7" s="19" t="s">
        <v>103</v>
      </c>
      <c r="AO7" s="25" t="s">
        <v>57</v>
      </c>
      <c r="AP7" s="26" t="s">
        <v>58</v>
      </c>
      <c r="AQ7" s="25" t="s">
        <v>59</v>
      </c>
      <c r="AR7" s="26" t="s">
        <v>60</v>
      </c>
      <c r="AS7" s="25" t="s">
        <v>61</v>
      </c>
      <c r="AT7" s="26" t="s">
        <v>62</v>
      </c>
    </row>
    <row r="8" spans="1:46" ht="78" customHeight="1">
      <c r="A8" s="27">
        <v>1</v>
      </c>
      <c r="B8" s="28" t="s">
        <v>104</v>
      </c>
      <c r="C8" s="71" t="s">
        <v>105</v>
      </c>
      <c r="D8" s="72" t="s">
        <v>106</v>
      </c>
      <c r="E8" s="31" t="s">
        <v>66</v>
      </c>
      <c r="F8" s="31" t="s">
        <v>107</v>
      </c>
      <c r="G8" s="32" t="s">
        <v>68</v>
      </c>
      <c r="H8" s="31" t="s">
        <v>108</v>
      </c>
      <c r="I8" s="31" t="s">
        <v>109</v>
      </c>
      <c r="J8" s="31" t="s">
        <v>107</v>
      </c>
      <c r="K8" s="31" t="s">
        <v>110</v>
      </c>
      <c r="L8" s="73" t="s">
        <v>111</v>
      </c>
      <c r="M8" s="73" t="s">
        <v>112</v>
      </c>
      <c r="N8" s="31" t="s">
        <v>113</v>
      </c>
      <c r="O8" s="31" t="s">
        <v>114</v>
      </c>
      <c r="P8" s="31" t="s">
        <v>115</v>
      </c>
      <c r="Q8" s="31" t="s">
        <v>116</v>
      </c>
      <c r="R8" s="49" t="s">
        <v>72</v>
      </c>
      <c r="S8" s="55" t="s">
        <v>73</v>
      </c>
      <c r="T8" s="74" t="s">
        <v>73</v>
      </c>
      <c r="U8" s="35" t="s">
        <v>117</v>
      </c>
      <c r="V8" s="56">
        <v>5.83</v>
      </c>
      <c r="W8" s="31" t="s">
        <v>118</v>
      </c>
      <c r="X8" s="35">
        <v>21.42</v>
      </c>
      <c r="Y8" s="38" t="s">
        <v>72</v>
      </c>
      <c r="Z8" s="75" t="s">
        <v>72</v>
      </c>
      <c r="AA8" s="76">
        <v>21</v>
      </c>
      <c r="AB8" s="77">
        <v>44</v>
      </c>
      <c r="AC8" s="77">
        <v>21</v>
      </c>
      <c r="AD8" s="77">
        <v>44</v>
      </c>
      <c r="AE8" s="35" t="s">
        <v>117</v>
      </c>
      <c r="AF8" s="56">
        <v>5.83</v>
      </c>
      <c r="AG8" s="56">
        <v>5.83</v>
      </c>
      <c r="AH8" s="78"/>
      <c r="AI8" s="55" t="s">
        <v>119</v>
      </c>
      <c r="AJ8" s="79">
        <v>2.4700000000000002</v>
      </c>
      <c r="AK8" s="56">
        <v>2.4700000000000002</v>
      </c>
      <c r="AL8" s="80" t="s">
        <v>118</v>
      </c>
      <c r="AM8" s="35">
        <v>21.42</v>
      </c>
      <c r="AN8" s="35">
        <v>21.42</v>
      </c>
      <c r="AO8" s="43">
        <v>10</v>
      </c>
      <c r="AP8" s="44">
        <v>10</v>
      </c>
      <c r="AQ8" s="43">
        <v>4.9400000000000004</v>
      </c>
      <c r="AR8" s="44">
        <v>10</v>
      </c>
      <c r="AS8" s="45">
        <f>AO8*0.35+AP8*0.2+AQ8*0.25+AR8*0.2</f>
        <v>8.7349999999999994</v>
      </c>
      <c r="AT8" s="46">
        <f>AS8*1.05</f>
        <v>9.1717499999999994</v>
      </c>
    </row>
    <row r="9" spans="1:46" ht="72">
      <c r="A9" s="27">
        <v>2</v>
      </c>
      <c r="B9" s="28" t="s">
        <v>120</v>
      </c>
      <c r="C9" s="71" t="s">
        <v>105</v>
      </c>
      <c r="D9" s="72" t="s">
        <v>106</v>
      </c>
      <c r="E9" s="31" t="s">
        <v>66</v>
      </c>
      <c r="F9" s="81" t="s">
        <v>121</v>
      </c>
      <c r="G9" s="32" t="s">
        <v>109</v>
      </c>
      <c r="H9" s="32" t="s">
        <v>122</v>
      </c>
      <c r="I9" s="32" t="s">
        <v>109</v>
      </c>
      <c r="J9" s="32"/>
      <c r="K9" s="32"/>
      <c r="L9" s="32"/>
      <c r="M9" s="32"/>
      <c r="N9" s="32"/>
      <c r="O9" s="32"/>
      <c r="P9" s="32"/>
      <c r="Q9" s="32"/>
      <c r="R9" s="82"/>
      <c r="S9" s="32" t="s">
        <v>123</v>
      </c>
      <c r="T9" s="82" t="s">
        <v>72</v>
      </c>
      <c r="U9" s="35"/>
      <c r="V9" s="56"/>
      <c r="W9" s="31" t="s">
        <v>124</v>
      </c>
      <c r="X9" s="35">
        <v>2</v>
      </c>
      <c r="Y9" s="38" t="s">
        <v>125</v>
      </c>
      <c r="Z9" s="75" t="s">
        <v>72</v>
      </c>
      <c r="AA9" s="76">
        <v>8</v>
      </c>
      <c r="AB9" s="77">
        <v>11</v>
      </c>
      <c r="AC9" s="77">
        <v>8</v>
      </c>
      <c r="AD9" s="77">
        <v>11</v>
      </c>
      <c r="AE9" s="35" t="s">
        <v>73</v>
      </c>
      <c r="AF9" s="56" t="s">
        <v>73</v>
      </c>
      <c r="AG9" s="56" t="s">
        <v>73</v>
      </c>
      <c r="AH9" s="78"/>
      <c r="AI9" s="83" t="s">
        <v>126</v>
      </c>
      <c r="AJ9" s="79">
        <v>3.9</v>
      </c>
      <c r="AK9" s="84">
        <v>3.9</v>
      </c>
      <c r="AL9" s="31" t="s">
        <v>124</v>
      </c>
      <c r="AM9" s="35">
        <v>2</v>
      </c>
      <c r="AN9" s="35">
        <v>2</v>
      </c>
      <c r="AO9" s="43">
        <v>6</v>
      </c>
      <c r="AP9" s="44">
        <v>0</v>
      </c>
      <c r="AQ9" s="43">
        <v>7.8</v>
      </c>
      <c r="AR9" s="44">
        <v>4</v>
      </c>
      <c r="AS9" s="45">
        <f>AO9*0.35+AP9*0.2+AQ9*0.25+AR9*0.2</f>
        <v>4.8499999999999996</v>
      </c>
      <c r="AT9" s="46">
        <f>AS9</f>
        <v>4.8499999999999996</v>
      </c>
    </row>
    <row r="10" spans="1:46" ht="73.5" customHeight="1">
      <c r="A10" s="85">
        <v>3</v>
      </c>
      <c r="B10" s="28" t="s">
        <v>127</v>
      </c>
      <c r="C10" s="71" t="s">
        <v>105</v>
      </c>
      <c r="D10" s="72" t="s">
        <v>106</v>
      </c>
      <c r="E10" s="86" t="s">
        <v>66</v>
      </c>
      <c r="F10" s="87" t="s">
        <v>128</v>
      </c>
      <c r="G10" s="87" t="s">
        <v>68</v>
      </c>
      <c r="H10" s="87"/>
      <c r="I10" s="87"/>
      <c r="J10" s="87" t="s">
        <v>128</v>
      </c>
      <c r="K10" s="87" t="s">
        <v>110</v>
      </c>
      <c r="L10" s="87"/>
      <c r="M10" s="87"/>
      <c r="N10" s="87"/>
      <c r="O10" s="87"/>
      <c r="P10" s="87" t="s">
        <v>129</v>
      </c>
      <c r="Q10" s="87" t="s">
        <v>130</v>
      </c>
      <c r="R10" s="88" t="s">
        <v>72</v>
      </c>
      <c r="S10" s="89"/>
      <c r="T10" s="88"/>
      <c r="U10" s="90"/>
      <c r="V10" s="91"/>
      <c r="W10" s="86"/>
      <c r="X10" s="90"/>
      <c r="Y10" s="58"/>
      <c r="Z10" s="75" t="s">
        <v>72</v>
      </c>
      <c r="AA10" s="92">
        <v>5</v>
      </c>
      <c r="AB10" s="93">
        <v>7</v>
      </c>
      <c r="AC10" s="93">
        <v>5</v>
      </c>
      <c r="AD10" s="93">
        <v>7</v>
      </c>
      <c r="AE10" s="90" t="s">
        <v>73</v>
      </c>
      <c r="AF10" s="91" t="s">
        <v>73</v>
      </c>
      <c r="AG10" s="91" t="s">
        <v>73</v>
      </c>
      <c r="AH10" s="94"/>
      <c r="AI10" s="87" t="s">
        <v>131</v>
      </c>
      <c r="AJ10" s="95">
        <v>4.7975000000000003</v>
      </c>
      <c r="AK10" s="94" t="s">
        <v>73</v>
      </c>
      <c r="AL10" s="86" t="s">
        <v>73</v>
      </c>
      <c r="AM10" s="90" t="s">
        <v>73</v>
      </c>
      <c r="AN10" s="90" t="s">
        <v>73</v>
      </c>
      <c r="AO10" s="43">
        <v>6</v>
      </c>
      <c r="AP10" s="96">
        <v>0</v>
      </c>
      <c r="AQ10" s="97">
        <f>4.8*2</f>
        <v>9.6</v>
      </c>
      <c r="AR10" s="96">
        <v>0</v>
      </c>
      <c r="AS10" s="45">
        <f>AO10*0.35+AP10*0.2+AQ10*0.25+AR10*0.2</f>
        <v>4.5</v>
      </c>
      <c r="AT10" s="46">
        <f>AS10*1.05</f>
        <v>4.7250000000000005</v>
      </c>
    </row>
    <row r="11" spans="1:46" ht="76.5" customHeight="1">
      <c r="A11" s="85">
        <v>4</v>
      </c>
      <c r="B11" s="28" t="s">
        <v>132</v>
      </c>
      <c r="C11" s="71" t="s">
        <v>105</v>
      </c>
      <c r="D11" s="72" t="s">
        <v>106</v>
      </c>
      <c r="E11" s="86" t="s">
        <v>66</v>
      </c>
      <c r="F11" s="86" t="s">
        <v>133</v>
      </c>
      <c r="G11" s="87" t="s">
        <v>68</v>
      </c>
      <c r="H11" s="87"/>
      <c r="I11" s="87"/>
      <c r="J11" s="86" t="s">
        <v>133</v>
      </c>
      <c r="K11" s="87" t="s">
        <v>134</v>
      </c>
      <c r="L11" s="87" t="s">
        <v>135</v>
      </c>
      <c r="M11" s="87" t="s">
        <v>136</v>
      </c>
      <c r="N11" s="87"/>
      <c r="O11" s="87"/>
      <c r="P11" s="87" t="s">
        <v>137</v>
      </c>
      <c r="Q11" s="87" t="s">
        <v>138</v>
      </c>
      <c r="R11" s="98" t="s">
        <v>125</v>
      </c>
      <c r="S11" s="89" t="s">
        <v>73</v>
      </c>
      <c r="T11" s="98" t="s">
        <v>73</v>
      </c>
      <c r="U11" s="90" t="s">
        <v>139</v>
      </c>
      <c r="V11" s="91">
        <v>5.44</v>
      </c>
      <c r="W11" s="86" t="s">
        <v>140</v>
      </c>
      <c r="X11" s="90">
        <v>2</v>
      </c>
      <c r="Y11" s="58" t="s">
        <v>76</v>
      </c>
      <c r="Z11" s="75" t="s">
        <v>76</v>
      </c>
      <c r="AA11" s="92">
        <v>11</v>
      </c>
      <c r="AB11" s="93">
        <v>25</v>
      </c>
      <c r="AC11" s="93">
        <v>0</v>
      </c>
      <c r="AD11" s="93">
        <v>1</v>
      </c>
      <c r="AE11" s="90" t="s">
        <v>139</v>
      </c>
      <c r="AF11" s="91">
        <v>5.44</v>
      </c>
      <c r="AG11" s="91">
        <v>2</v>
      </c>
      <c r="AH11" s="94"/>
      <c r="AI11" s="87" t="s">
        <v>141</v>
      </c>
      <c r="AJ11" s="95">
        <v>0.67</v>
      </c>
      <c r="AK11" s="94">
        <v>0.67</v>
      </c>
      <c r="AL11" s="86" t="s">
        <v>140</v>
      </c>
      <c r="AM11" s="90">
        <v>2</v>
      </c>
      <c r="AN11" s="90">
        <v>0</v>
      </c>
      <c r="AO11" s="43">
        <v>1</v>
      </c>
      <c r="AP11" s="44">
        <v>4</v>
      </c>
      <c r="AQ11" s="43">
        <v>1.34</v>
      </c>
      <c r="AR11" s="44">
        <v>0</v>
      </c>
      <c r="AS11" s="45">
        <f>AO11*0.35+AP11*0.2+AQ11*0.25+AR11*0.2</f>
        <v>1.4849999999999999</v>
      </c>
      <c r="AT11" s="46">
        <f>AS11*1.05</f>
        <v>1.55925</v>
      </c>
    </row>
    <row r="12" spans="1:46" ht="117.75" customHeight="1">
      <c r="A12" s="85">
        <v>5</v>
      </c>
      <c r="B12" s="28" t="s">
        <v>142</v>
      </c>
      <c r="C12" s="71" t="s">
        <v>105</v>
      </c>
      <c r="D12" s="72" t="s">
        <v>106</v>
      </c>
      <c r="E12" s="86" t="s">
        <v>66</v>
      </c>
      <c r="F12" s="89" t="s">
        <v>143</v>
      </c>
      <c r="G12" s="87" t="s">
        <v>109</v>
      </c>
      <c r="H12" s="89"/>
      <c r="I12" s="87"/>
      <c r="J12" s="89" t="s">
        <v>144</v>
      </c>
      <c r="K12" s="87" t="s">
        <v>145</v>
      </c>
      <c r="L12" s="89"/>
      <c r="M12" s="89"/>
      <c r="N12" s="87"/>
      <c r="O12" s="87"/>
      <c r="P12" s="87" t="s">
        <v>146</v>
      </c>
      <c r="Q12" s="87" t="s">
        <v>147</v>
      </c>
      <c r="R12" s="88" t="s">
        <v>72</v>
      </c>
      <c r="S12" s="89" t="s">
        <v>73</v>
      </c>
      <c r="T12" s="88" t="s">
        <v>73</v>
      </c>
      <c r="U12" s="90" t="s">
        <v>73</v>
      </c>
      <c r="V12" s="91" t="s">
        <v>73</v>
      </c>
      <c r="W12" s="86" t="s">
        <v>148</v>
      </c>
      <c r="X12" s="90">
        <v>1</v>
      </c>
      <c r="Y12" s="58" t="s">
        <v>125</v>
      </c>
      <c r="Z12" s="75" t="s">
        <v>72</v>
      </c>
      <c r="AA12" s="92">
        <v>6</v>
      </c>
      <c r="AB12" s="93">
        <v>12</v>
      </c>
      <c r="AC12" s="93">
        <v>3</v>
      </c>
      <c r="AD12" s="93">
        <v>6</v>
      </c>
      <c r="AE12" s="90" t="s">
        <v>73</v>
      </c>
      <c r="AF12" s="91" t="s">
        <v>73</v>
      </c>
      <c r="AG12" s="91" t="s">
        <v>73</v>
      </c>
      <c r="AH12" s="94"/>
      <c r="AI12" s="87" t="s">
        <v>73</v>
      </c>
      <c r="AJ12" s="95" t="s">
        <v>73</v>
      </c>
      <c r="AK12" s="94" t="s">
        <v>73</v>
      </c>
      <c r="AL12" s="86" t="s">
        <v>148</v>
      </c>
      <c r="AM12" s="90">
        <v>1</v>
      </c>
      <c r="AN12" s="90">
        <v>0</v>
      </c>
      <c r="AO12" s="43">
        <v>4</v>
      </c>
      <c r="AP12" s="44">
        <v>0</v>
      </c>
      <c r="AQ12" s="43">
        <v>0</v>
      </c>
      <c r="AR12" s="44">
        <v>0</v>
      </c>
      <c r="AS12" s="45">
        <f>AO12*0.35+AP12*0.2+AQ12*0.25+AR12*0.2</f>
        <v>1.4</v>
      </c>
      <c r="AT12" s="46">
        <f>AS12*1.05</f>
        <v>1.47</v>
      </c>
    </row>
    <row r="13" spans="1:46" ht="91.5" customHeight="1">
      <c r="A13" s="85">
        <v>6</v>
      </c>
      <c r="B13" s="28" t="s">
        <v>149</v>
      </c>
      <c r="C13" s="71" t="s">
        <v>105</v>
      </c>
      <c r="D13" s="72" t="s">
        <v>106</v>
      </c>
      <c r="E13" s="86" t="s">
        <v>66</v>
      </c>
      <c r="F13" s="99" t="s">
        <v>150</v>
      </c>
      <c r="G13" s="87" t="s">
        <v>109</v>
      </c>
      <c r="H13" s="100" t="s">
        <v>151</v>
      </c>
      <c r="I13" s="87" t="s">
        <v>68</v>
      </c>
      <c r="J13" s="86" t="s">
        <v>152</v>
      </c>
      <c r="K13" s="86" t="s">
        <v>134</v>
      </c>
      <c r="L13" s="99" t="s">
        <v>153</v>
      </c>
      <c r="M13" s="101" t="s">
        <v>154</v>
      </c>
      <c r="N13" s="102"/>
      <c r="O13" s="102"/>
      <c r="P13" s="103"/>
      <c r="Q13" s="102"/>
      <c r="R13" s="104"/>
      <c r="S13" s="105" t="s">
        <v>155</v>
      </c>
      <c r="T13" s="104" t="s">
        <v>76</v>
      </c>
      <c r="U13" s="90"/>
      <c r="V13" s="91"/>
      <c r="W13" s="86" t="s">
        <v>73</v>
      </c>
      <c r="X13" s="90" t="s">
        <v>73</v>
      </c>
      <c r="Y13" s="58" t="s">
        <v>73</v>
      </c>
      <c r="Z13" s="75" t="s">
        <v>72</v>
      </c>
      <c r="AA13" s="92">
        <v>0</v>
      </c>
      <c r="AB13" s="93">
        <v>2</v>
      </c>
      <c r="AC13" s="93">
        <v>0</v>
      </c>
      <c r="AD13" s="93">
        <v>2</v>
      </c>
      <c r="AE13" s="90" t="s">
        <v>73</v>
      </c>
      <c r="AF13" s="91" t="s">
        <v>73</v>
      </c>
      <c r="AG13" s="91" t="s">
        <v>73</v>
      </c>
      <c r="AH13" s="94"/>
      <c r="AI13" s="106" t="s">
        <v>156</v>
      </c>
      <c r="AJ13" s="95">
        <v>1</v>
      </c>
      <c r="AK13" s="94">
        <v>1</v>
      </c>
      <c r="AL13" s="86" t="s">
        <v>73</v>
      </c>
      <c r="AM13" s="90" t="s">
        <v>157</v>
      </c>
      <c r="AN13" s="90" t="s">
        <v>73</v>
      </c>
      <c r="AO13" s="43">
        <v>1</v>
      </c>
      <c r="AP13" s="44">
        <v>0</v>
      </c>
      <c r="AQ13" s="43">
        <v>2</v>
      </c>
      <c r="AR13" s="44">
        <v>0</v>
      </c>
      <c r="AS13" s="107">
        <f>AO13*0.35+AP13*0.2+AQ13*0.25+AR13*0.2</f>
        <v>0.85</v>
      </c>
      <c r="AT13" s="46">
        <f>AS13*1.05</f>
        <v>0.89249999999999996</v>
      </c>
    </row>
    <row r="14" spans="1:46" s="113" customFormat="1" ht="74.25" customHeight="1">
      <c r="A14" s="27">
        <v>7</v>
      </c>
      <c r="B14" s="28" t="s">
        <v>158</v>
      </c>
      <c r="C14" s="71" t="s">
        <v>105</v>
      </c>
      <c r="D14" s="72" t="s">
        <v>106</v>
      </c>
      <c r="E14" s="31" t="s">
        <v>66</v>
      </c>
      <c r="F14" s="32" t="s">
        <v>159</v>
      </c>
      <c r="G14" s="32">
        <v>4</v>
      </c>
      <c r="H14" s="108"/>
      <c r="I14" s="109"/>
      <c r="J14" s="110" t="s">
        <v>160</v>
      </c>
      <c r="K14" s="81" t="s">
        <v>110</v>
      </c>
      <c r="L14" s="109"/>
      <c r="M14" s="109"/>
      <c r="N14" s="109"/>
      <c r="O14" s="109"/>
      <c r="P14" s="83" t="s">
        <v>73</v>
      </c>
      <c r="Q14" s="83" t="s">
        <v>73</v>
      </c>
      <c r="R14" s="111" t="s">
        <v>73</v>
      </c>
      <c r="S14" s="81" t="s">
        <v>161</v>
      </c>
      <c r="T14" s="112" t="s">
        <v>162</v>
      </c>
      <c r="U14" s="35" t="s">
        <v>163</v>
      </c>
      <c r="V14" s="56">
        <v>1</v>
      </c>
      <c r="W14" s="31" t="s">
        <v>164</v>
      </c>
      <c r="X14" s="35">
        <v>3.5</v>
      </c>
      <c r="Y14" s="38" t="s">
        <v>162</v>
      </c>
      <c r="Z14" s="75" t="s">
        <v>162</v>
      </c>
      <c r="AA14" s="76">
        <v>0</v>
      </c>
      <c r="AB14" s="77">
        <v>5</v>
      </c>
      <c r="AC14" s="77">
        <v>0</v>
      </c>
      <c r="AD14" s="77">
        <v>0</v>
      </c>
      <c r="AE14" s="35" t="s">
        <v>163</v>
      </c>
      <c r="AF14" s="56">
        <v>1</v>
      </c>
      <c r="AG14" s="56">
        <v>0</v>
      </c>
      <c r="AH14" s="78"/>
      <c r="AI14" s="55" t="s">
        <v>119</v>
      </c>
      <c r="AJ14" s="79">
        <v>10.9</v>
      </c>
      <c r="AK14" s="78">
        <v>10.9</v>
      </c>
      <c r="AL14" s="31" t="s">
        <v>164</v>
      </c>
      <c r="AM14" s="35">
        <v>3.5</v>
      </c>
      <c r="AN14" s="35">
        <v>0</v>
      </c>
      <c r="AO14" s="43">
        <v>0</v>
      </c>
      <c r="AP14" s="44">
        <v>0</v>
      </c>
      <c r="AQ14" s="43">
        <v>0</v>
      </c>
      <c r="AR14" s="44">
        <v>0</v>
      </c>
      <c r="AS14" s="45">
        <f>AO14*0.35+AP14*0.2+AQ14*0.25+AR14*0.2</f>
        <v>0</v>
      </c>
      <c r="AT14" s="46">
        <f>AS14*1.05</f>
        <v>0</v>
      </c>
    </row>
    <row r="15" spans="1:46" ht="72">
      <c r="A15" s="85">
        <v>8</v>
      </c>
      <c r="B15" s="28" t="s">
        <v>165</v>
      </c>
      <c r="C15" s="71" t="s">
        <v>105</v>
      </c>
      <c r="D15" s="72" t="s">
        <v>106</v>
      </c>
      <c r="E15" s="86" t="s">
        <v>66</v>
      </c>
      <c r="F15" s="86" t="s">
        <v>166</v>
      </c>
      <c r="G15" s="87" t="s">
        <v>109</v>
      </c>
      <c r="H15" s="114"/>
      <c r="I15" s="114"/>
      <c r="J15" s="86" t="s">
        <v>167</v>
      </c>
      <c r="K15" s="86" t="s">
        <v>168</v>
      </c>
      <c r="L15" s="86"/>
      <c r="M15" s="86"/>
      <c r="N15" s="86"/>
      <c r="O15" s="86"/>
      <c r="P15" s="115" t="s">
        <v>73</v>
      </c>
      <c r="Q15" s="115" t="s">
        <v>73</v>
      </c>
      <c r="R15" s="116" t="s">
        <v>73</v>
      </c>
      <c r="S15" s="86" t="s">
        <v>169</v>
      </c>
      <c r="T15" s="117" t="s">
        <v>162</v>
      </c>
      <c r="U15" s="90" t="s">
        <v>73</v>
      </c>
      <c r="V15" s="91" t="s">
        <v>73</v>
      </c>
      <c r="W15" s="86" t="s">
        <v>170</v>
      </c>
      <c r="X15" s="90">
        <v>1.5</v>
      </c>
      <c r="Y15" s="58" t="s">
        <v>125</v>
      </c>
      <c r="Z15" s="75" t="s">
        <v>125</v>
      </c>
      <c r="AA15" s="92">
        <v>0</v>
      </c>
      <c r="AB15" s="93">
        <v>0</v>
      </c>
      <c r="AC15" s="93">
        <v>0</v>
      </c>
      <c r="AD15" s="93">
        <v>0</v>
      </c>
      <c r="AE15" s="35" t="s">
        <v>73</v>
      </c>
      <c r="AF15" s="91" t="s">
        <v>73</v>
      </c>
      <c r="AG15" s="91" t="s">
        <v>73</v>
      </c>
      <c r="AH15" s="94"/>
      <c r="AI15" s="55" t="s">
        <v>119</v>
      </c>
      <c r="AJ15" s="118">
        <v>4.5999999999999996</v>
      </c>
      <c r="AK15" s="91">
        <v>4.5999999999999996</v>
      </c>
      <c r="AL15" s="86" t="s">
        <v>170</v>
      </c>
      <c r="AM15" s="90">
        <v>1.5</v>
      </c>
      <c r="AN15" s="90">
        <v>0</v>
      </c>
      <c r="AO15" s="43">
        <v>0</v>
      </c>
      <c r="AP15" s="44">
        <v>0</v>
      </c>
      <c r="AQ15" s="43">
        <v>0</v>
      </c>
      <c r="AR15" s="44">
        <v>0</v>
      </c>
      <c r="AS15" s="45">
        <f>AO15*0.35+AP15*0.2+AQ15*0.25+AR15*0.2</f>
        <v>0</v>
      </c>
      <c r="AT15" s="46">
        <f>AS15*1.05</f>
        <v>0</v>
      </c>
    </row>
    <row r="16" spans="1:46" ht="78" customHeight="1">
      <c r="A16" s="27">
        <v>9</v>
      </c>
      <c r="B16" s="28" t="s">
        <v>171</v>
      </c>
      <c r="C16" s="71" t="s">
        <v>105</v>
      </c>
      <c r="D16" s="72" t="s">
        <v>106</v>
      </c>
      <c r="E16" s="86" t="s">
        <v>66</v>
      </c>
      <c r="F16" s="87" t="s">
        <v>172</v>
      </c>
      <c r="G16" s="87" t="s">
        <v>109</v>
      </c>
      <c r="H16" s="87"/>
      <c r="I16" s="87"/>
      <c r="J16" s="87" t="s">
        <v>173</v>
      </c>
      <c r="K16" s="87" t="s">
        <v>174</v>
      </c>
      <c r="L16" s="87"/>
      <c r="M16" s="87"/>
      <c r="N16" s="87"/>
      <c r="O16" s="87"/>
      <c r="P16" s="87" t="s">
        <v>73</v>
      </c>
      <c r="Q16" s="87" t="s">
        <v>73</v>
      </c>
      <c r="R16" s="98" t="s">
        <v>73</v>
      </c>
      <c r="S16" s="86" t="s">
        <v>175</v>
      </c>
      <c r="T16" s="98" t="s">
        <v>162</v>
      </c>
      <c r="U16" s="90" t="s">
        <v>73</v>
      </c>
      <c r="V16" s="91" t="s">
        <v>73</v>
      </c>
      <c r="W16" s="86" t="s">
        <v>176</v>
      </c>
      <c r="X16" s="90">
        <v>3.17</v>
      </c>
      <c r="Y16" s="58" t="s">
        <v>162</v>
      </c>
      <c r="Z16" s="75" t="s">
        <v>162</v>
      </c>
      <c r="AA16" s="92">
        <v>0</v>
      </c>
      <c r="AB16" s="93">
        <v>1</v>
      </c>
      <c r="AC16" s="93">
        <v>0</v>
      </c>
      <c r="AD16" s="93">
        <v>0</v>
      </c>
      <c r="AE16" s="90" t="s">
        <v>73</v>
      </c>
      <c r="AF16" s="91" t="s">
        <v>73</v>
      </c>
      <c r="AG16" s="91" t="s">
        <v>73</v>
      </c>
      <c r="AH16" s="94"/>
      <c r="AI16" s="115" t="s">
        <v>119</v>
      </c>
      <c r="AJ16" s="95">
        <v>8.4499999999999993</v>
      </c>
      <c r="AK16" s="94">
        <v>8.4499999999999993</v>
      </c>
      <c r="AL16" s="86" t="s">
        <v>176</v>
      </c>
      <c r="AM16" s="90">
        <v>3.17</v>
      </c>
      <c r="AN16" s="90">
        <v>0</v>
      </c>
      <c r="AO16" s="43">
        <v>0</v>
      </c>
      <c r="AP16" s="44">
        <v>0</v>
      </c>
      <c r="AQ16" s="43">
        <v>0</v>
      </c>
      <c r="AR16" s="44">
        <v>0</v>
      </c>
      <c r="AS16" s="45">
        <f>AO16*0.35+AP16*0.2+AQ16*0.25+AR16*0.2</f>
        <v>0</v>
      </c>
      <c r="AT16" s="46">
        <f>AS16*1.05</f>
        <v>0</v>
      </c>
    </row>
    <row r="17" spans="1:46" ht="81.75" customHeight="1">
      <c r="A17" s="27">
        <v>10</v>
      </c>
      <c r="B17" s="28" t="s">
        <v>177</v>
      </c>
      <c r="C17" s="71" t="s">
        <v>105</v>
      </c>
      <c r="D17" s="72" t="s">
        <v>106</v>
      </c>
      <c r="E17" s="31" t="s">
        <v>79</v>
      </c>
      <c r="F17" s="119" t="s">
        <v>178</v>
      </c>
      <c r="G17" s="32">
        <v>4</v>
      </c>
      <c r="H17" s="120" t="s">
        <v>179</v>
      </c>
      <c r="I17" s="119">
        <v>5</v>
      </c>
      <c r="J17" s="120" t="s">
        <v>180</v>
      </c>
      <c r="K17" s="120" t="s">
        <v>110</v>
      </c>
      <c r="L17" s="119"/>
      <c r="M17" s="119"/>
      <c r="N17" s="119"/>
      <c r="O17" s="119"/>
      <c r="P17" s="119"/>
      <c r="Q17" s="119"/>
      <c r="R17" s="121"/>
      <c r="S17" s="120" t="s">
        <v>181</v>
      </c>
      <c r="T17" s="122" t="s">
        <v>125</v>
      </c>
      <c r="U17" s="35"/>
      <c r="V17" s="56"/>
      <c r="W17" s="86" t="s">
        <v>182</v>
      </c>
      <c r="X17" s="90">
        <v>5.58</v>
      </c>
      <c r="Y17" s="38"/>
      <c r="Z17" s="75" t="s">
        <v>125</v>
      </c>
      <c r="AA17" s="76"/>
      <c r="AB17" s="77">
        <v>5</v>
      </c>
      <c r="AC17" s="77" t="s">
        <v>73</v>
      </c>
      <c r="AD17" s="77">
        <v>0</v>
      </c>
      <c r="AE17" s="35" t="s">
        <v>73</v>
      </c>
      <c r="AF17" s="56" t="s">
        <v>73</v>
      </c>
      <c r="AG17" s="56" t="s">
        <v>73</v>
      </c>
      <c r="AH17" s="78"/>
      <c r="AI17" s="83" t="s">
        <v>183</v>
      </c>
      <c r="AJ17" s="95">
        <v>1.9</v>
      </c>
      <c r="AK17" s="94">
        <v>1.9</v>
      </c>
      <c r="AL17" s="31" t="s">
        <v>182</v>
      </c>
      <c r="AM17" s="35">
        <v>5.58</v>
      </c>
      <c r="AN17" s="35">
        <v>0</v>
      </c>
      <c r="AO17" s="97">
        <v>0</v>
      </c>
      <c r="AP17" s="96">
        <v>0</v>
      </c>
      <c r="AQ17" s="97">
        <v>0</v>
      </c>
      <c r="AR17" s="96">
        <v>0</v>
      </c>
      <c r="AS17" s="45">
        <f>AO17*0.35+AP17*0.2+AQ17*0.25+AR17*0.2</f>
        <v>0</v>
      </c>
      <c r="AT17" s="46">
        <f>AS17*1.05</f>
        <v>0</v>
      </c>
    </row>
    <row r="18" spans="1:46" ht="75" customHeight="1">
      <c r="A18" s="85">
        <v>11</v>
      </c>
      <c r="B18" s="28" t="s">
        <v>184</v>
      </c>
      <c r="C18" s="71" t="s">
        <v>105</v>
      </c>
      <c r="D18" s="72" t="s">
        <v>106</v>
      </c>
      <c r="E18" s="31" t="s">
        <v>66</v>
      </c>
      <c r="F18" s="32" t="s">
        <v>185</v>
      </c>
      <c r="G18" s="32" t="s">
        <v>109</v>
      </c>
      <c r="H18" s="32"/>
      <c r="I18" s="32"/>
      <c r="J18" s="32" t="s">
        <v>186</v>
      </c>
      <c r="K18" s="32" t="s">
        <v>187</v>
      </c>
      <c r="L18" s="32"/>
      <c r="M18" s="32"/>
      <c r="N18" s="32"/>
      <c r="O18" s="32"/>
      <c r="P18" s="32" t="s">
        <v>188</v>
      </c>
      <c r="Q18" s="32" t="s">
        <v>189</v>
      </c>
      <c r="R18" s="82" t="s">
        <v>125</v>
      </c>
      <c r="S18" s="32" t="s">
        <v>73</v>
      </c>
      <c r="T18" s="82" t="s">
        <v>73</v>
      </c>
      <c r="U18" s="35" t="s">
        <v>73</v>
      </c>
      <c r="V18" s="56" t="s">
        <v>73</v>
      </c>
      <c r="W18" s="86" t="s">
        <v>190</v>
      </c>
      <c r="X18" s="90">
        <v>3.83</v>
      </c>
      <c r="Y18" s="38" t="s">
        <v>125</v>
      </c>
      <c r="Z18" s="75" t="s">
        <v>125</v>
      </c>
      <c r="AA18" s="76">
        <v>4</v>
      </c>
      <c r="AB18" s="77">
        <v>5</v>
      </c>
      <c r="AC18" s="77" t="s">
        <v>73</v>
      </c>
      <c r="AD18" s="77" t="s">
        <v>73</v>
      </c>
      <c r="AE18" s="35" t="s">
        <v>73</v>
      </c>
      <c r="AF18" s="56" t="s">
        <v>73</v>
      </c>
      <c r="AG18" s="56" t="s">
        <v>73</v>
      </c>
      <c r="AH18" s="78"/>
      <c r="AI18" s="32" t="s">
        <v>73</v>
      </c>
      <c r="AJ18" s="123" t="s">
        <v>73</v>
      </c>
      <c r="AK18" s="56" t="s">
        <v>73</v>
      </c>
      <c r="AL18" s="86" t="s">
        <v>191</v>
      </c>
      <c r="AM18" s="90">
        <v>3.83</v>
      </c>
      <c r="AN18" s="35">
        <v>0</v>
      </c>
      <c r="AO18" s="43">
        <v>0</v>
      </c>
      <c r="AP18" s="44">
        <v>0</v>
      </c>
      <c r="AQ18" s="43">
        <v>0</v>
      </c>
      <c r="AR18" s="44">
        <v>0</v>
      </c>
      <c r="AS18" s="45">
        <f>AO18*0.35+AP18*0.2+AQ18*0.25+AR18*0.2</f>
        <v>0</v>
      </c>
      <c r="AT18" s="46">
        <f>AS18*1.05</f>
        <v>0</v>
      </c>
    </row>
    <row r="19" spans="1:46" ht="87.75" customHeight="1">
      <c r="A19" s="124">
        <v>12</v>
      </c>
      <c r="B19" s="125" t="s">
        <v>192</v>
      </c>
      <c r="C19" s="71" t="s">
        <v>105</v>
      </c>
      <c r="D19" s="72" t="s">
        <v>106</v>
      </c>
      <c r="E19" s="86" t="s">
        <v>66</v>
      </c>
      <c r="F19" s="126" t="s">
        <v>193</v>
      </c>
      <c r="G19" s="87">
        <v>4</v>
      </c>
      <c r="H19" s="127"/>
      <c r="I19" s="102"/>
      <c r="J19" s="99" t="s">
        <v>194</v>
      </c>
      <c r="K19" s="99" t="s">
        <v>195</v>
      </c>
      <c r="L19" s="128"/>
      <c r="M19" s="129"/>
      <c r="N19" s="128"/>
      <c r="O19" s="128"/>
      <c r="P19" s="130"/>
      <c r="Q19" s="128"/>
      <c r="R19" s="131"/>
      <c r="S19" s="132" t="s">
        <v>155</v>
      </c>
      <c r="T19" s="133" t="s">
        <v>162</v>
      </c>
      <c r="U19" s="90"/>
      <c r="V19" s="91"/>
      <c r="W19" s="86" t="s">
        <v>196</v>
      </c>
      <c r="X19" s="90">
        <v>1.08</v>
      </c>
      <c r="Y19" s="38" t="s">
        <v>125</v>
      </c>
      <c r="Z19" s="75" t="s">
        <v>125</v>
      </c>
      <c r="AA19" s="92">
        <v>4</v>
      </c>
      <c r="AB19" s="93">
        <v>5</v>
      </c>
      <c r="AC19" s="93">
        <v>0</v>
      </c>
      <c r="AD19" s="93">
        <v>0</v>
      </c>
      <c r="AE19" s="90" t="s">
        <v>73</v>
      </c>
      <c r="AF19" s="91" t="s">
        <v>73</v>
      </c>
      <c r="AG19" s="134" t="s">
        <v>73</v>
      </c>
      <c r="AH19" s="135"/>
      <c r="AI19" s="99" t="s">
        <v>197</v>
      </c>
      <c r="AJ19" s="136">
        <v>1.1599999999999999</v>
      </c>
      <c r="AK19" s="137">
        <v>1.1599999999999999</v>
      </c>
      <c r="AL19" s="86" t="s">
        <v>196</v>
      </c>
      <c r="AM19" s="90">
        <v>1.0833333333333299</v>
      </c>
      <c r="AN19" s="138">
        <v>0</v>
      </c>
      <c r="AO19" s="43">
        <v>0</v>
      </c>
      <c r="AP19" s="44">
        <v>0</v>
      </c>
      <c r="AQ19" s="43">
        <v>0</v>
      </c>
      <c r="AR19" s="44">
        <v>0</v>
      </c>
      <c r="AS19" s="107">
        <f>AO19*0.35+AP19*0.2+AQ19*0.25+AR19*0.2</f>
        <v>0</v>
      </c>
      <c r="AT19" s="46">
        <f>AS19</f>
        <v>0</v>
      </c>
    </row>
    <row r="20" spans="1:46" ht="74.25" customHeight="1">
      <c r="A20" s="27">
        <v>13</v>
      </c>
      <c r="B20" s="28" t="s">
        <v>198</v>
      </c>
      <c r="C20" s="71" t="s">
        <v>105</v>
      </c>
      <c r="D20" s="72" t="s">
        <v>106</v>
      </c>
      <c r="E20" s="31" t="s">
        <v>66</v>
      </c>
      <c r="F20" s="32" t="s">
        <v>199</v>
      </c>
      <c r="G20" s="32" t="s">
        <v>109</v>
      </c>
      <c r="H20" s="32"/>
      <c r="I20" s="32"/>
      <c r="J20" s="32" t="s">
        <v>200</v>
      </c>
      <c r="K20" s="32" t="s">
        <v>201</v>
      </c>
      <c r="L20" s="32"/>
      <c r="M20" s="32"/>
      <c r="N20" s="32"/>
      <c r="O20" s="32"/>
      <c r="P20" s="32"/>
      <c r="Q20" s="32"/>
      <c r="R20" s="82"/>
      <c r="S20" s="32" t="s">
        <v>202</v>
      </c>
      <c r="T20" s="82" t="s">
        <v>162</v>
      </c>
      <c r="U20" s="35"/>
      <c r="V20" s="56"/>
      <c r="W20" s="86" t="s">
        <v>203</v>
      </c>
      <c r="X20" s="90">
        <v>1.36</v>
      </c>
      <c r="Y20" s="90" t="s">
        <v>162</v>
      </c>
      <c r="Z20" s="75" t="s">
        <v>162</v>
      </c>
      <c r="AA20" s="76">
        <v>0</v>
      </c>
      <c r="AB20" s="77">
        <v>4</v>
      </c>
      <c r="AC20" s="77">
        <v>0</v>
      </c>
      <c r="AD20" s="77">
        <v>0</v>
      </c>
      <c r="AE20" s="35" t="s">
        <v>73</v>
      </c>
      <c r="AF20" s="56" t="s">
        <v>73</v>
      </c>
      <c r="AG20" s="56" t="s">
        <v>73</v>
      </c>
      <c r="AH20" s="78"/>
      <c r="AI20" s="32" t="s">
        <v>119</v>
      </c>
      <c r="AJ20" s="79">
        <v>3.43</v>
      </c>
      <c r="AK20" s="78">
        <v>3.43</v>
      </c>
      <c r="AL20" s="87" t="s">
        <v>203</v>
      </c>
      <c r="AM20" s="118">
        <v>1.36</v>
      </c>
      <c r="AN20" s="118">
        <v>0</v>
      </c>
      <c r="AO20" s="43">
        <v>0</v>
      </c>
      <c r="AP20" s="44">
        <v>0</v>
      </c>
      <c r="AQ20" s="43">
        <v>0</v>
      </c>
      <c r="AR20" s="44">
        <v>0</v>
      </c>
      <c r="AS20" s="45">
        <f>AO20*0.35+AP20*0.2+AQ20*0.25+AR20*0.2</f>
        <v>0</v>
      </c>
      <c r="AT20" s="46">
        <f>AS20*1.05</f>
        <v>0</v>
      </c>
    </row>
  </sheetData>
  <mergeCells count="29">
    <mergeCell ref="P4:Z4"/>
    <mergeCell ref="AA4:AM4"/>
    <mergeCell ref="AO4:AS6"/>
    <mergeCell ref="AT4:AT6"/>
    <mergeCell ref="F5:G5"/>
    <mergeCell ref="H5:I5"/>
    <mergeCell ref="J5:K5"/>
    <mergeCell ref="L5:M5"/>
    <mergeCell ref="N5:O5"/>
    <mergeCell ref="P5:R5"/>
    <mergeCell ref="S5:T5"/>
    <mergeCell ref="U5:Y5"/>
    <mergeCell ref="AA5:AD5"/>
    <mergeCell ref="AE5:AH5"/>
    <mergeCell ref="AI5:AK5"/>
    <mergeCell ref="AL5:AN5"/>
    <mergeCell ref="F6:G6"/>
    <mergeCell ref="H6:I6"/>
    <mergeCell ref="J6:K6"/>
    <mergeCell ref="L6:M6"/>
    <mergeCell ref="N6:O6"/>
    <mergeCell ref="AI6:AK6"/>
    <mergeCell ref="AL6:AN6"/>
    <mergeCell ref="AG7:AH7"/>
    <mergeCell ref="P6:R6"/>
    <mergeCell ref="S6:T6"/>
    <mergeCell ref="U6:Y6"/>
    <mergeCell ref="AA6:AD6"/>
    <mergeCell ref="AE6:AH6"/>
  </mergeCells>
  <pageMargins left="0.70833333333333304" right="0.70833333333333304" top="0.74791666666666701" bottom="0.74791666666666701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22"/>
  <sheetViews>
    <sheetView topLeftCell="Q7" zoomScaleNormal="100" workbookViewId="0"/>
  </sheetViews>
  <sheetFormatPr defaultColWidth="8.7109375" defaultRowHeight="14.25"/>
  <cols>
    <col min="1" max="1" width="4.7109375" customWidth="1"/>
    <col min="2" max="2" width="14.42578125" customWidth="1"/>
    <col min="3" max="3" width="20.140625" customWidth="1"/>
    <col min="4" max="4" width="33.140625" customWidth="1"/>
    <col min="5" max="5" width="5.7109375" customWidth="1"/>
    <col min="6" max="6" width="12.7109375" customWidth="1"/>
    <col min="7" max="7" width="4.140625" customWidth="1"/>
    <col min="8" max="8" width="12.28515625" customWidth="1"/>
    <col min="9" max="9" width="4.28515625" customWidth="1"/>
    <col min="10" max="10" width="11.7109375" customWidth="1"/>
    <col min="11" max="11" width="12.140625" customWidth="1"/>
    <col min="12" max="12" width="11.7109375" customWidth="1"/>
    <col min="13" max="13" width="11" customWidth="1"/>
    <col min="14" max="14" width="11.7109375" customWidth="1"/>
    <col min="15" max="15" width="10.7109375" customWidth="1"/>
    <col min="16" max="16" width="12.140625" customWidth="1"/>
    <col min="17" max="17" width="13" customWidth="1"/>
    <col min="18" max="18" width="9.28515625" customWidth="1"/>
    <col min="19" max="19" width="12.28515625" customWidth="1"/>
    <col min="20" max="20" width="10" customWidth="1"/>
    <col min="21" max="21" width="11.140625" customWidth="1"/>
    <col min="23" max="23" width="11.42578125" customWidth="1"/>
    <col min="27" max="30" width="12.7109375" customWidth="1"/>
    <col min="31" max="31" width="14.7109375" customWidth="1"/>
    <col min="32" max="33" width="11.42578125" customWidth="1"/>
    <col min="34" max="34" width="18.7109375" customWidth="1"/>
    <col min="37" max="37" width="14" customWidth="1"/>
    <col min="38" max="39" width="11.7109375" customWidth="1"/>
    <col min="40" max="40" width="7.28515625" customWidth="1"/>
    <col min="41" max="42" width="6.7109375" customWidth="1"/>
    <col min="43" max="43" width="6.42578125" customWidth="1"/>
    <col min="44" max="44" width="6.7109375" customWidth="1"/>
    <col min="45" max="45" width="14.28515625" customWidth="1"/>
  </cols>
  <sheetData>
    <row r="1" spans="1:45" ht="30" customHeight="1">
      <c r="A1" s="3" t="s">
        <v>204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6"/>
      <c r="V1" s="6"/>
      <c r="W1" s="6"/>
      <c r="X1" s="6"/>
      <c r="Y1" s="6"/>
      <c r="Z1" s="6"/>
      <c r="AA1" s="3"/>
      <c r="AB1" s="3"/>
      <c r="AC1" s="3"/>
      <c r="AD1" s="3"/>
      <c r="AE1" s="6"/>
      <c r="AF1" s="6"/>
      <c r="AG1" s="6"/>
      <c r="AH1" s="6"/>
      <c r="AI1" s="6"/>
      <c r="AJ1" s="6"/>
      <c r="AK1" s="6"/>
      <c r="AL1" s="6"/>
      <c r="AM1" s="6"/>
    </row>
    <row r="2" spans="1:45" ht="24" customHeight="1">
      <c r="A2" s="3" t="s">
        <v>205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6"/>
      <c r="V2" s="6"/>
      <c r="W2" s="6"/>
      <c r="X2" s="6"/>
      <c r="Y2" s="6"/>
      <c r="Z2" s="6"/>
      <c r="AA2" s="3"/>
      <c r="AB2" s="3"/>
      <c r="AC2" s="3"/>
      <c r="AD2" s="3"/>
      <c r="AE2" s="6"/>
      <c r="AF2" s="6"/>
      <c r="AG2" s="6"/>
      <c r="AH2" s="6"/>
      <c r="AI2" s="6"/>
      <c r="AJ2" s="6"/>
      <c r="AK2" s="6"/>
      <c r="AL2" s="6"/>
      <c r="AM2" s="6"/>
    </row>
    <row r="3" spans="1:45" ht="8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2"/>
      <c r="V3" s="62"/>
      <c r="W3" s="62"/>
      <c r="X3" s="62"/>
      <c r="Y3" s="62"/>
      <c r="Z3" s="62"/>
      <c r="AA3" s="7"/>
      <c r="AB3" s="7"/>
      <c r="AC3" s="7"/>
      <c r="AD3" s="7"/>
      <c r="AE3" s="62"/>
      <c r="AF3" s="62"/>
      <c r="AG3" s="62"/>
      <c r="AH3" s="62"/>
      <c r="AI3" s="62"/>
      <c r="AJ3" s="62"/>
      <c r="AK3" s="62"/>
      <c r="AL3" s="62"/>
      <c r="AM3" s="62"/>
    </row>
    <row r="4" spans="1:45" ht="21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85" t="s">
        <v>2</v>
      </c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6" t="s">
        <v>3</v>
      </c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76" t="s">
        <v>4</v>
      </c>
      <c r="AO4" s="176"/>
      <c r="AP4" s="176"/>
      <c r="AQ4" s="176"/>
      <c r="AR4" s="176"/>
      <c r="AS4" s="187" t="s">
        <v>5</v>
      </c>
    </row>
    <row r="5" spans="1:45" ht="45" customHeight="1">
      <c r="A5" s="64"/>
      <c r="B5" s="64"/>
      <c r="C5" s="64"/>
      <c r="D5" s="64"/>
      <c r="E5" s="65"/>
      <c r="F5" s="178" t="s">
        <v>6</v>
      </c>
      <c r="G5" s="178"/>
      <c r="H5" s="178" t="s">
        <v>7</v>
      </c>
      <c r="I5" s="178"/>
      <c r="J5" s="178" t="s">
        <v>8</v>
      </c>
      <c r="K5" s="178"/>
      <c r="L5" s="178" t="s">
        <v>9</v>
      </c>
      <c r="M5" s="178"/>
      <c r="N5" s="178" t="s">
        <v>10</v>
      </c>
      <c r="O5" s="178"/>
      <c r="P5" s="178" t="s">
        <v>11</v>
      </c>
      <c r="Q5" s="178"/>
      <c r="R5" s="178"/>
      <c r="S5" s="178" t="s">
        <v>12</v>
      </c>
      <c r="T5" s="178"/>
      <c r="U5" s="178" t="s">
        <v>13</v>
      </c>
      <c r="V5" s="178"/>
      <c r="W5" s="178"/>
      <c r="X5" s="178"/>
      <c r="Y5" s="178"/>
      <c r="Z5" s="66"/>
      <c r="AA5" s="178" t="s">
        <v>98</v>
      </c>
      <c r="AB5" s="178"/>
      <c r="AC5" s="178"/>
      <c r="AD5" s="178"/>
      <c r="AE5" s="178" t="s">
        <v>15</v>
      </c>
      <c r="AF5" s="178"/>
      <c r="AG5" s="178"/>
      <c r="AH5" s="178" t="s">
        <v>16</v>
      </c>
      <c r="AI5" s="178"/>
      <c r="AJ5" s="178"/>
      <c r="AK5" s="188" t="s">
        <v>17</v>
      </c>
      <c r="AL5" s="188"/>
      <c r="AM5" s="188"/>
      <c r="AN5" s="176"/>
      <c r="AO5" s="176"/>
      <c r="AP5" s="176"/>
      <c r="AQ5" s="176"/>
      <c r="AR5" s="176"/>
      <c r="AS5" s="187"/>
    </row>
    <row r="6" spans="1:45" ht="15" customHeight="1">
      <c r="A6" s="64"/>
      <c r="B6" s="64"/>
      <c r="C6" s="64"/>
      <c r="D6" s="64"/>
      <c r="E6" s="65"/>
      <c r="F6" s="181" t="s">
        <v>18</v>
      </c>
      <c r="G6" s="181"/>
      <c r="H6" s="182" t="s">
        <v>19</v>
      </c>
      <c r="I6" s="182"/>
      <c r="J6" s="179" t="s">
        <v>18</v>
      </c>
      <c r="K6" s="179"/>
      <c r="L6" s="179" t="s">
        <v>19</v>
      </c>
      <c r="M6" s="179"/>
      <c r="N6" s="179" t="s">
        <v>20</v>
      </c>
      <c r="O6" s="179"/>
      <c r="P6" s="179" t="s">
        <v>21</v>
      </c>
      <c r="Q6" s="179"/>
      <c r="R6" s="179"/>
      <c r="S6" s="179" t="s">
        <v>22</v>
      </c>
      <c r="T6" s="179"/>
      <c r="U6" s="179" t="s">
        <v>23</v>
      </c>
      <c r="V6" s="179"/>
      <c r="W6" s="179"/>
      <c r="X6" s="179"/>
      <c r="Y6" s="179"/>
      <c r="Z6" s="67"/>
      <c r="AA6" s="179" t="s">
        <v>24</v>
      </c>
      <c r="AB6" s="179"/>
      <c r="AC6" s="179"/>
      <c r="AD6" s="179"/>
      <c r="AE6" s="179" t="s">
        <v>25</v>
      </c>
      <c r="AF6" s="179"/>
      <c r="AG6" s="179"/>
      <c r="AH6" s="179" t="s">
        <v>26</v>
      </c>
      <c r="AI6" s="179"/>
      <c r="AJ6" s="179"/>
      <c r="AK6" s="184" t="s">
        <v>27</v>
      </c>
      <c r="AL6" s="184"/>
      <c r="AM6" s="184"/>
      <c r="AN6" s="176"/>
      <c r="AO6" s="176"/>
      <c r="AP6" s="176"/>
      <c r="AQ6" s="176"/>
      <c r="AR6" s="176"/>
      <c r="AS6" s="187"/>
    </row>
    <row r="7" spans="1:45" ht="178.5" customHeight="1">
      <c r="A7" s="13" t="s">
        <v>28</v>
      </c>
      <c r="B7" s="14" t="s">
        <v>29</v>
      </c>
      <c r="C7" s="15" t="s">
        <v>30</v>
      </c>
      <c r="D7" s="16" t="s">
        <v>31</v>
      </c>
      <c r="E7" s="17" t="s">
        <v>32</v>
      </c>
      <c r="F7" s="18" t="s">
        <v>33</v>
      </c>
      <c r="G7" s="19" t="s">
        <v>34</v>
      </c>
      <c r="H7" s="18" t="s">
        <v>35</v>
      </c>
      <c r="I7" s="19" t="s">
        <v>34</v>
      </c>
      <c r="J7" s="18" t="s">
        <v>35</v>
      </c>
      <c r="K7" s="18" t="s">
        <v>36</v>
      </c>
      <c r="L7" s="18" t="s">
        <v>35</v>
      </c>
      <c r="M7" s="18" t="s">
        <v>37</v>
      </c>
      <c r="N7" s="18" t="s">
        <v>35</v>
      </c>
      <c r="O7" s="18" t="s">
        <v>38</v>
      </c>
      <c r="P7" s="18" t="s">
        <v>39</v>
      </c>
      <c r="Q7" s="18" t="s">
        <v>40</v>
      </c>
      <c r="R7" s="20" t="s">
        <v>41</v>
      </c>
      <c r="S7" s="18" t="s">
        <v>42</v>
      </c>
      <c r="T7" s="20" t="s">
        <v>43</v>
      </c>
      <c r="U7" s="18" t="s">
        <v>44</v>
      </c>
      <c r="V7" s="19" t="s">
        <v>99</v>
      </c>
      <c r="W7" s="18" t="s">
        <v>46</v>
      </c>
      <c r="X7" s="19" t="s">
        <v>99</v>
      </c>
      <c r="Y7" s="20" t="s">
        <v>47</v>
      </c>
      <c r="Z7" s="21" t="s">
        <v>48</v>
      </c>
      <c r="AA7" s="22" t="s">
        <v>49</v>
      </c>
      <c r="AB7" s="23" t="s">
        <v>50</v>
      </c>
      <c r="AC7" s="23" t="s">
        <v>51</v>
      </c>
      <c r="AD7" s="23" t="s">
        <v>52</v>
      </c>
      <c r="AE7" s="18" t="s">
        <v>44</v>
      </c>
      <c r="AF7" s="19" t="s">
        <v>99</v>
      </c>
      <c r="AG7" s="19" t="s">
        <v>53</v>
      </c>
      <c r="AH7" s="19" t="s">
        <v>101</v>
      </c>
      <c r="AI7" s="1" t="s">
        <v>99</v>
      </c>
      <c r="AJ7" s="1" t="s">
        <v>56</v>
      </c>
      <c r="AK7" s="18" t="s">
        <v>46</v>
      </c>
      <c r="AL7" s="19" t="s">
        <v>99</v>
      </c>
      <c r="AM7" s="1" t="s">
        <v>56</v>
      </c>
      <c r="AN7" s="25" t="s">
        <v>57</v>
      </c>
      <c r="AO7" s="26" t="s">
        <v>58</v>
      </c>
      <c r="AP7" s="25" t="s">
        <v>59</v>
      </c>
      <c r="AQ7" s="26" t="s">
        <v>60</v>
      </c>
      <c r="AR7" s="25" t="s">
        <v>61</v>
      </c>
      <c r="AS7" s="139" t="s">
        <v>62</v>
      </c>
    </row>
    <row r="8" spans="1:45" ht="72">
      <c r="A8" s="27">
        <v>1</v>
      </c>
      <c r="B8" s="28" t="s">
        <v>104</v>
      </c>
      <c r="C8" s="71" t="s">
        <v>206</v>
      </c>
      <c r="D8" s="140" t="s">
        <v>207</v>
      </c>
      <c r="E8" s="31" t="s">
        <v>66</v>
      </c>
      <c r="F8" s="31" t="s">
        <v>107</v>
      </c>
      <c r="G8" s="32" t="s">
        <v>68</v>
      </c>
      <c r="H8" s="31" t="s">
        <v>108</v>
      </c>
      <c r="I8" s="31" t="s">
        <v>109</v>
      </c>
      <c r="J8" s="31" t="s">
        <v>107</v>
      </c>
      <c r="K8" s="31" t="s">
        <v>110</v>
      </c>
      <c r="L8" s="73" t="s">
        <v>111</v>
      </c>
      <c r="M8" s="73" t="s">
        <v>112</v>
      </c>
      <c r="N8" s="31" t="s">
        <v>113</v>
      </c>
      <c r="O8" s="31" t="s">
        <v>114</v>
      </c>
      <c r="P8" s="31" t="s">
        <v>115</v>
      </c>
      <c r="Q8" s="31" t="s">
        <v>116</v>
      </c>
      <c r="R8" s="49" t="s">
        <v>76</v>
      </c>
      <c r="S8" s="141"/>
      <c r="T8" s="49" t="s">
        <v>208</v>
      </c>
      <c r="U8" s="35" t="s">
        <v>117</v>
      </c>
      <c r="V8" s="56">
        <v>5.8333333333333304</v>
      </c>
      <c r="W8" s="31" t="s">
        <v>118</v>
      </c>
      <c r="X8" s="35">
        <v>21.4166666666667</v>
      </c>
      <c r="Y8" s="38" t="s">
        <v>76</v>
      </c>
      <c r="Z8" s="142" t="s">
        <v>76</v>
      </c>
      <c r="AA8" s="77">
        <v>21</v>
      </c>
      <c r="AB8" s="77">
        <v>44</v>
      </c>
      <c r="AC8" s="77">
        <v>21</v>
      </c>
      <c r="AD8" s="77">
        <v>44</v>
      </c>
      <c r="AE8" s="35" t="s">
        <v>117</v>
      </c>
      <c r="AF8" s="56">
        <v>5.8333333333333304</v>
      </c>
      <c r="AG8" s="56">
        <v>5.8333333333333304</v>
      </c>
      <c r="AH8" s="73" t="s">
        <v>119</v>
      </c>
      <c r="AI8" s="143">
        <v>2.4700000000000002</v>
      </c>
      <c r="AJ8" s="143">
        <v>2.4700000000000002</v>
      </c>
      <c r="AK8" s="31" t="s">
        <v>118</v>
      </c>
      <c r="AL8" s="35">
        <v>21.4166666666667</v>
      </c>
      <c r="AM8" s="35">
        <v>21.4166666666667</v>
      </c>
      <c r="AN8" s="144">
        <v>10</v>
      </c>
      <c r="AO8" s="145">
        <v>10</v>
      </c>
      <c r="AP8" s="144">
        <f>AJ8*2</f>
        <v>4.9400000000000004</v>
      </c>
      <c r="AQ8" s="145">
        <v>10</v>
      </c>
      <c r="AR8" s="45">
        <f>AN8*0.35+AO8*0.2+AP8*0.25+AQ8*0.2</f>
        <v>8.7349999999999994</v>
      </c>
      <c r="AS8" s="46">
        <f>AR8*1.05</f>
        <v>9.1717499999999994</v>
      </c>
    </row>
    <row r="9" spans="1:45" ht="72">
      <c r="A9" s="27">
        <v>2</v>
      </c>
      <c r="B9" s="28" t="s">
        <v>63</v>
      </c>
      <c r="C9" s="71" t="s">
        <v>209</v>
      </c>
      <c r="D9" s="140" t="s">
        <v>207</v>
      </c>
      <c r="E9" s="31" t="s">
        <v>66</v>
      </c>
      <c r="F9" s="32" t="s">
        <v>67</v>
      </c>
      <c r="G9" s="32" t="s">
        <v>68</v>
      </c>
      <c r="H9" s="32"/>
      <c r="I9" s="32"/>
      <c r="J9" s="32" t="s">
        <v>67</v>
      </c>
      <c r="K9" s="32" t="s">
        <v>69</v>
      </c>
      <c r="L9" s="32"/>
      <c r="M9" s="32"/>
      <c r="N9" s="32"/>
      <c r="O9" s="32"/>
      <c r="P9" s="32" t="s">
        <v>70</v>
      </c>
      <c r="Q9" s="32" t="s">
        <v>71</v>
      </c>
      <c r="R9" s="82" t="s">
        <v>76</v>
      </c>
      <c r="S9" s="32"/>
      <c r="T9" s="49" t="s">
        <v>208</v>
      </c>
      <c r="U9" s="35" t="s">
        <v>75</v>
      </c>
      <c r="V9" s="56">
        <v>7.8</v>
      </c>
      <c r="W9" s="31" t="s">
        <v>75</v>
      </c>
      <c r="X9" s="56">
        <v>0.8</v>
      </c>
      <c r="Y9" s="38" t="s">
        <v>76</v>
      </c>
      <c r="Z9" s="142" t="s">
        <v>76</v>
      </c>
      <c r="AA9" s="77">
        <v>14</v>
      </c>
      <c r="AB9" s="93">
        <v>71</v>
      </c>
      <c r="AC9" s="77">
        <v>14</v>
      </c>
      <c r="AD9" s="93">
        <v>71</v>
      </c>
      <c r="AE9" s="35" t="s">
        <v>75</v>
      </c>
      <c r="AF9" s="56">
        <v>7.8</v>
      </c>
      <c r="AG9" s="56">
        <v>7.8</v>
      </c>
      <c r="AH9" s="32" t="s">
        <v>119</v>
      </c>
      <c r="AI9" s="56">
        <v>16.7</v>
      </c>
      <c r="AJ9" s="56">
        <v>16.7</v>
      </c>
      <c r="AK9" s="31" t="s">
        <v>75</v>
      </c>
      <c r="AL9" s="35">
        <v>0.8</v>
      </c>
      <c r="AM9" s="35">
        <v>0.8</v>
      </c>
      <c r="AN9" s="144">
        <v>10</v>
      </c>
      <c r="AO9" s="145">
        <v>10</v>
      </c>
      <c r="AP9" s="144">
        <v>10</v>
      </c>
      <c r="AQ9" s="145">
        <f>AM9*2</f>
        <v>1.6</v>
      </c>
      <c r="AR9" s="45">
        <f>AN9*0.35+AO9*0.2+AP9*0.25+AQ9*0.2</f>
        <v>8.32</v>
      </c>
      <c r="AS9" s="46">
        <f>AR9*1.05</f>
        <v>8.7360000000000007</v>
      </c>
    </row>
    <row r="10" spans="1:45" ht="72">
      <c r="A10" s="27">
        <v>3</v>
      </c>
      <c r="B10" s="28" t="s">
        <v>210</v>
      </c>
      <c r="C10" s="71" t="s">
        <v>209</v>
      </c>
      <c r="D10" s="140" t="s">
        <v>207</v>
      </c>
      <c r="E10" s="31" t="s">
        <v>66</v>
      </c>
      <c r="F10" s="146" t="s">
        <v>211</v>
      </c>
      <c r="G10" s="32" t="s">
        <v>68</v>
      </c>
      <c r="H10" s="146" t="s">
        <v>212</v>
      </c>
      <c r="I10" s="146" t="s">
        <v>109</v>
      </c>
      <c r="J10" s="146" t="s">
        <v>211</v>
      </c>
      <c r="K10" s="146" t="s">
        <v>110</v>
      </c>
      <c r="L10" s="147" t="s">
        <v>213</v>
      </c>
      <c r="M10" s="147" t="s">
        <v>214</v>
      </c>
      <c r="N10" s="148"/>
      <c r="O10" s="148"/>
      <c r="P10" s="146" t="s">
        <v>215</v>
      </c>
      <c r="Q10" s="146" t="s">
        <v>216</v>
      </c>
      <c r="R10" s="49" t="s">
        <v>76</v>
      </c>
      <c r="S10" s="148"/>
      <c r="T10" s="49" t="s">
        <v>208</v>
      </c>
      <c r="U10" s="35" t="s">
        <v>217</v>
      </c>
      <c r="V10" s="56">
        <v>8.5</v>
      </c>
      <c r="W10" s="31" t="s">
        <v>218</v>
      </c>
      <c r="X10" s="35">
        <v>0.41666666666666702</v>
      </c>
      <c r="Y10" s="38" t="s">
        <v>76</v>
      </c>
      <c r="Z10" s="142" t="s">
        <v>76</v>
      </c>
      <c r="AA10" s="77">
        <v>12</v>
      </c>
      <c r="AB10" s="77">
        <v>33</v>
      </c>
      <c r="AC10" s="77">
        <v>12</v>
      </c>
      <c r="AD10" s="77">
        <v>33</v>
      </c>
      <c r="AE10" s="35" t="s">
        <v>217</v>
      </c>
      <c r="AF10" s="56">
        <v>8.5</v>
      </c>
      <c r="AG10" s="56">
        <v>8.5</v>
      </c>
      <c r="AH10" s="149" t="s">
        <v>219</v>
      </c>
      <c r="AI10" s="150">
        <v>8.7583333333333293</v>
      </c>
      <c r="AJ10" s="150">
        <v>8.7583333333333293</v>
      </c>
      <c r="AK10" s="31" t="s">
        <v>218</v>
      </c>
      <c r="AL10" s="35">
        <v>0.41666666666666702</v>
      </c>
      <c r="AM10" s="35">
        <v>0.41666666666666702</v>
      </c>
      <c r="AN10" s="144">
        <v>9</v>
      </c>
      <c r="AO10" s="145">
        <v>10</v>
      </c>
      <c r="AP10" s="144">
        <v>10</v>
      </c>
      <c r="AQ10" s="145">
        <f>AM10*2</f>
        <v>0.83333333333333404</v>
      </c>
      <c r="AR10" s="45">
        <f>AN10*0.35+AO10*0.2+AP10*0.25+AQ10*0.2</f>
        <v>7.8166666666666673</v>
      </c>
      <c r="AS10" s="46">
        <f>AR10*1.05</f>
        <v>8.2075000000000014</v>
      </c>
    </row>
    <row r="11" spans="1:45" ht="72">
      <c r="A11" s="85">
        <v>4</v>
      </c>
      <c r="B11" s="28" t="s">
        <v>220</v>
      </c>
      <c r="C11" s="71" t="s">
        <v>209</v>
      </c>
      <c r="D11" s="140" t="s">
        <v>207</v>
      </c>
      <c r="E11" s="31" t="s">
        <v>66</v>
      </c>
      <c r="F11" s="146" t="s">
        <v>221</v>
      </c>
      <c r="G11" s="81" t="s">
        <v>68</v>
      </c>
      <c r="H11" s="146" t="s">
        <v>222</v>
      </c>
      <c r="I11" s="146" t="s">
        <v>109</v>
      </c>
      <c r="J11" s="146" t="s">
        <v>221</v>
      </c>
      <c r="K11" s="146" t="s">
        <v>110</v>
      </c>
      <c r="L11" s="146" t="s">
        <v>223</v>
      </c>
      <c r="M11" s="146" t="s">
        <v>224</v>
      </c>
      <c r="N11" s="151"/>
      <c r="O11" s="151"/>
      <c r="P11" s="151"/>
      <c r="Q11" s="151"/>
      <c r="R11" s="152" t="s">
        <v>208</v>
      </c>
      <c r="S11" s="146" t="s">
        <v>225</v>
      </c>
      <c r="T11" s="152" t="s">
        <v>76</v>
      </c>
      <c r="U11" s="35" t="s">
        <v>226</v>
      </c>
      <c r="V11" s="56">
        <v>13.1666666666667</v>
      </c>
      <c r="W11" s="31" t="s">
        <v>227</v>
      </c>
      <c r="X11" s="35">
        <v>0.66666666666666696</v>
      </c>
      <c r="Y11" s="38" t="s">
        <v>76</v>
      </c>
      <c r="Z11" s="142" t="s">
        <v>76</v>
      </c>
      <c r="AA11" s="77">
        <v>9</v>
      </c>
      <c r="AB11" s="77">
        <v>24</v>
      </c>
      <c r="AC11" s="77">
        <v>9</v>
      </c>
      <c r="AD11" s="77">
        <v>24</v>
      </c>
      <c r="AE11" s="35" t="s">
        <v>226</v>
      </c>
      <c r="AF11" s="56">
        <v>13.1666666666667</v>
      </c>
      <c r="AG11" s="56">
        <v>13.1666666666667</v>
      </c>
      <c r="AH11" s="153" t="s">
        <v>119</v>
      </c>
      <c r="AI11" s="150">
        <v>5.7774999999999999</v>
      </c>
      <c r="AJ11" s="150">
        <v>5.7774999999999999</v>
      </c>
      <c r="AK11" s="31" t="s">
        <v>227</v>
      </c>
      <c r="AL11" s="35">
        <v>0.66666666666666696</v>
      </c>
      <c r="AM11" s="35">
        <v>0.66666666666666696</v>
      </c>
      <c r="AN11" s="144">
        <v>9</v>
      </c>
      <c r="AO11" s="145">
        <v>10</v>
      </c>
      <c r="AP11" s="144">
        <v>10</v>
      </c>
      <c r="AQ11" s="145">
        <f>AM11*2</f>
        <v>1.3333333333333339</v>
      </c>
      <c r="AR11" s="45">
        <f>AN11*0.35+AO11*0.2+AP11*0.25+AQ11*0.2</f>
        <v>7.916666666666667</v>
      </c>
      <c r="AS11" s="46">
        <f>AR11</f>
        <v>7.916666666666667</v>
      </c>
    </row>
    <row r="12" spans="1:45" ht="72">
      <c r="A12" s="85">
        <v>5</v>
      </c>
      <c r="B12" s="28" t="s">
        <v>127</v>
      </c>
      <c r="C12" s="71" t="s">
        <v>209</v>
      </c>
      <c r="D12" s="140" t="s">
        <v>207</v>
      </c>
      <c r="E12" s="31" t="s">
        <v>66</v>
      </c>
      <c r="F12" s="32" t="s">
        <v>128</v>
      </c>
      <c r="G12" s="32" t="s">
        <v>68</v>
      </c>
      <c r="H12" s="32"/>
      <c r="I12" s="32"/>
      <c r="J12" s="32" t="s">
        <v>128</v>
      </c>
      <c r="K12" s="32" t="s">
        <v>110</v>
      </c>
      <c r="L12" s="32"/>
      <c r="M12" s="32"/>
      <c r="N12" s="32"/>
      <c r="O12" s="32"/>
      <c r="P12" s="32" t="s">
        <v>129</v>
      </c>
      <c r="Q12" s="32" t="s">
        <v>130</v>
      </c>
      <c r="R12" s="82" t="s">
        <v>76</v>
      </c>
      <c r="S12" s="32"/>
      <c r="T12" s="49" t="s">
        <v>208</v>
      </c>
      <c r="U12" s="35"/>
      <c r="V12" s="56"/>
      <c r="W12" s="31"/>
      <c r="X12" s="35"/>
      <c r="Y12" s="154"/>
      <c r="Z12" s="142" t="s">
        <v>76</v>
      </c>
      <c r="AA12" s="77">
        <v>5</v>
      </c>
      <c r="AB12" s="93">
        <v>7</v>
      </c>
      <c r="AC12" s="77">
        <v>5</v>
      </c>
      <c r="AD12" s="93">
        <v>7</v>
      </c>
      <c r="AE12" s="35"/>
      <c r="AF12" s="56"/>
      <c r="AG12" s="56"/>
      <c r="AH12" s="81" t="s">
        <v>131</v>
      </c>
      <c r="AI12" s="155">
        <v>4.7975000000000003</v>
      </c>
      <c r="AJ12" s="155">
        <v>4.7975000000000003</v>
      </c>
      <c r="AK12" s="31"/>
      <c r="AL12" s="35"/>
      <c r="AM12" s="35"/>
      <c r="AN12" s="144">
        <v>6</v>
      </c>
      <c r="AO12" s="145">
        <f>AG12*2</f>
        <v>0</v>
      </c>
      <c r="AP12" s="144">
        <f>AJ12*2</f>
        <v>9.5950000000000006</v>
      </c>
      <c r="AQ12" s="145">
        <f>AM12*2</f>
        <v>0</v>
      </c>
      <c r="AR12" s="45">
        <f>AN12*0.35+AO12*0.2+AP12*0.25+AQ12*0.2</f>
        <v>4.4987499999999994</v>
      </c>
      <c r="AS12" s="46">
        <f>AR12*1.05</f>
        <v>4.7236874999999996</v>
      </c>
    </row>
    <row r="13" spans="1:45" ht="72">
      <c r="A13" s="27">
        <v>6</v>
      </c>
      <c r="B13" s="28" t="s">
        <v>158</v>
      </c>
      <c r="C13" s="71" t="s">
        <v>209</v>
      </c>
      <c r="D13" s="156" t="s">
        <v>228</v>
      </c>
      <c r="E13" s="31" t="s">
        <v>66</v>
      </c>
      <c r="F13" s="81" t="s">
        <v>159</v>
      </c>
      <c r="G13" s="32">
        <v>4</v>
      </c>
      <c r="H13" s="109"/>
      <c r="I13" s="109"/>
      <c r="J13" s="120" t="s">
        <v>160</v>
      </c>
      <c r="K13" s="32" t="s">
        <v>110</v>
      </c>
      <c r="L13" s="109"/>
      <c r="M13" s="109"/>
      <c r="N13" s="109"/>
      <c r="O13" s="109"/>
      <c r="P13" s="109"/>
      <c r="Q13" s="109"/>
      <c r="R13" s="49" t="s">
        <v>208</v>
      </c>
      <c r="S13" s="32" t="s">
        <v>161</v>
      </c>
      <c r="T13" s="82" t="s">
        <v>76</v>
      </c>
      <c r="U13" s="35" t="s">
        <v>163</v>
      </c>
      <c r="V13" s="56">
        <v>1</v>
      </c>
      <c r="W13" s="31" t="s">
        <v>164</v>
      </c>
      <c r="X13" s="35">
        <v>3.49583333333333</v>
      </c>
      <c r="Y13" s="154"/>
      <c r="Z13" s="142" t="s">
        <v>76</v>
      </c>
      <c r="AA13" s="77">
        <v>0</v>
      </c>
      <c r="AB13" s="77">
        <v>5</v>
      </c>
      <c r="AC13" s="77">
        <v>0</v>
      </c>
      <c r="AD13" s="77">
        <v>5</v>
      </c>
      <c r="AE13" s="35" t="s">
        <v>163</v>
      </c>
      <c r="AF13" s="56">
        <v>1</v>
      </c>
      <c r="AG13" s="56">
        <v>1</v>
      </c>
      <c r="AH13" s="120" t="s">
        <v>119</v>
      </c>
      <c r="AI13" s="157">
        <v>10.8991666666667</v>
      </c>
      <c r="AJ13" s="157">
        <v>10.8991666666667</v>
      </c>
      <c r="AK13" s="31" t="s">
        <v>164</v>
      </c>
      <c r="AL13" s="35">
        <v>3.49583333333333</v>
      </c>
      <c r="AM13" s="35">
        <v>3.49583333333333</v>
      </c>
      <c r="AN13" s="144">
        <v>1</v>
      </c>
      <c r="AO13" s="145">
        <f>AG13*2</f>
        <v>2</v>
      </c>
      <c r="AP13" s="144">
        <v>10</v>
      </c>
      <c r="AQ13" s="145">
        <f>AM13*2</f>
        <v>6.99166666666666</v>
      </c>
      <c r="AR13" s="45">
        <f>AN13*0.35+AO13*0.2+AP13*0.25+AQ13*0.2</f>
        <v>4.6483333333333317</v>
      </c>
      <c r="AS13" s="46">
        <f>AR13</f>
        <v>4.6483333333333317</v>
      </c>
    </row>
    <row r="14" spans="1:45" ht="72">
      <c r="A14" s="27">
        <v>7</v>
      </c>
      <c r="B14" s="28" t="s">
        <v>171</v>
      </c>
      <c r="C14" s="71" t="s">
        <v>209</v>
      </c>
      <c r="D14" s="140" t="s">
        <v>207</v>
      </c>
      <c r="E14" s="31" t="s">
        <v>66</v>
      </c>
      <c r="F14" s="81" t="s">
        <v>172</v>
      </c>
      <c r="G14" s="32" t="s">
        <v>109</v>
      </c>
      <c r="H14" s="81"/>
      <c r="I14" s="81"/>
      <c r="J14" s="81" t="s">
        <v>173</v>
      </c>
      <c r="K14" s="81" t="s">
        <v>174</v>
      </c>
      <c r="L14" s="81"/>
      <c r="M14" s="81"/>
      <c r="N14" s="32"/>
      <c r="O14" s="32"/>
      <c r="P14" s="32"/>
      <c r="Q14" s="32"/>
      <c r="R14" s="49" t="s">
        <v>208</v>
      </c>
      <c r="S14" s="81" t="s">
        <v>175</v>
      </c>
      <c r="T14" s="112" t="s">
        <v>76</v>
      </c>
      <c r="U14" s="35"/>
      <c r="V14" s="56"/>
      <c r="W14" s="31" t="s">
        <v>176</v>
      </c>
      <c r="X14" s="35">
        <v>3.1666666666666701</v>
      </c>
      <c r="Y14" s="154"/>
      <c r="Z14" s="142" t="s">
        <v>76</v>
      </c>
      <c r="AA14" s="77">
        <v>0</v>
      </c>
      <c r="AB14" s="77">
        <v>1</v>
      </c>
      <c r="AC14" s="77">
        <v>0</v>
      </c>
      <c r="AD14" s="77">
        <v>1</v>
      </c>
      <c r="AE14" s="35"/>
      <c r="AF14" s="56"/>
      <c r="AG14" s="56"/>
      <c r="AH14" s="32" t="s">
        <v>119</v>
      </c>
      <c r="AI14" s="56">
        <v>8.4508333333333301</v>
      </c>
      <c r="AJ14" s="56">
        <v>8.4508333333333301</v>
      </c>
      <c r="AK14" s="31" t="s">
        <v>176</v>
      </c>
      <c r="AL14" s="35">
        <v>3.1666666666666701</v>
      </c>
      <c r="AM14" s="35">
        <v>3.1666666666666701</v>
      </c>
      <c r="AN14" s="144">
        <v>1</v>
      </c>
      <c r="AO14" s="145">
        <f>AG14*2</f>
        <v>0</v>
      </c>
      <c r="AP14" s="144">
        <v>10</v>
      </c>
      <c r="AQ14" s="145">
        <f>AM14*2</f>
        <v>6.3333333333333401</v>
      </c>
      <c r="AR14" s="45">
        <f>AN14*0.35+AO14*0.2+AP14*0.25+AQ14*0.2</f>
        <v>4.116666666666668</v>
      </c>
      <c r="AS14" s="46">
        <f>AR14</f>
        <v>4.116666666666668</v>
      </c>
    </row>
    <row r="15" spans="1:45" ht="72">
      <c r="A15" s="27">
        <v>8</v>
      </c>
      <c r="B15" s="28" t="s">
        <v>229</v>
      </c>
      <c r="C15" s="71" t="s">
        <v>209</v>
      </c>
      <c r="D15" s="140" t="s">
        <v>207</v>
      </c>
      <c r="E15" s="31" t="s">
        <v>66</v>
      </c>
      <c r="F15" s="120" t="s">
        <v>230</v>
      </c>
      <c r="G15" s="32">
        <v>4</v>
      </c>
      <c r="H15" s="158"/>
      <c r="I15" s="158"/>
      <c r="J15" s="120" t="s">
        <v>231</v>
      </c>
      <c r="K15" s="32" t="s">
        <v>232</v>
      </c>
      <c r="L15" s="158"/>
      <c r="M15" s="158"/>
      <c r="N15" s="158"/>
      <c r="O15" s="158"/>
      <c r="P15" s="158"/>
      <c r="Q15" s="158"/>
      <c r="R15" s="49" t="s">
        <v>208</v>
      </c>
      <c r="S15" s="159" t="s">
        <v>233</v>
      </c>
      <c r="T15" s="82" t="s">
        <v>76</v>
      </c>
      <c r="U15" s="35"/>
      <c r="V15" s="56"/>
      <c r="W15" s="31" t="s">
        <v>234</v>
      </c>
      <c r="X15" s="35">
        <v>3.0833333333333299</v>
      </c>
      <c r="Y15" s="154"/>
      <c r="Z15" s="142" t="s">
        <v>76</v>
      </c>
      <c r="AA15" s="77">
        <v>0</v>
      </c>
      <c r="AB15" s="77">
        <v>3</v>
      </c>
      <c r="AC15" s="77">
        <v>0</v>
      </c>
      <c r="AD15" s="77">
        <v>3</v>
      </c>
      <c r="AE15" s="35"/>
      <c r="AF15" s="56"/>
      <c r="AG15" s="56"/>
      <c r="AH15" s="32" t="s">
        <v>219</v>
      </c>
      <c r="AI15" s="160">
        <v>6.8158333333333303</v>
      </c>
      <c r="AJ15" s="160">
        <v>6.8158333333333303</v>
      </c>
      <c r="AK15" s="86" t="s">
        <v>234</v>
      </c>
      <c r="AL15" s="90">
        <v>3.0833333333333299</v>
      </c>
      <c r="AM15" s="90">
        <v>3.0833333333333299</v>
      </c>
      <c r="AN15" s="144">
        <v>1</v>
      </c>
      <c r="AO15" s="145">
        <f>AG15*2</f>
        <v>0</v>
      </c>
      <c r="AP15" s="144">
        <v>10</v>
      </c>
      <c r="AQ15" s="145">
        <f>AM15*2</f>
        <v>6.1666666666666599</v>
      </c>
      <c r="AR15" s="45">
        <f>AN15*0.35+AO15*0.2+AP15*0.25+AQ15*0.2</f>
        <v>4.0833333333333321</v>
      </c>
      <c r="AS15" s="46">
        <f>AR15</f>
        <v>4.0833333333333321</v>
      </c>
    </row>
    <row r="16" spans="1:45" ht="72">
      <c r="A16" s="85">
        <v>9</v>
      </c>
      <c r="B16" s="28" t="s">
        <v>235</v>
      </c>
      <c r="C16" s="71" t="s">
        <v>209</v>
      </c>
      <c r="D16" s="140" t="s">
        <v>207</v>
      </c>
      <c r="E16" s="31" t="s">
        <v>66</v>
      </c>
      <c r="F16" s="31" t="s">
        <v>236</v>
      </c>
      <c r="G16" s="32" t="s">
        <v>109</v>
      </c>
      <c r="H16" s="52"/>
      <c r="I16" s="52"/>
      <c r="J16" s="31" t="s">
        <v>237</v>
      </c>
      <c r="K16" s="31" t="s">
        <v>238</v>
      </c>
      <c r="L16" s="52"/>
      <c r="M16" s="52"/>
      <c r="N16" s="52"/>
      <c r="O16" s="52"/>
      <c r="P16" s="52"/>
      <c r="Q16" s="52"/>
      <c r="R16" s="49" t="s">
        <v>208</v>
      </c>
      <c r="S16" s="31" t="s">
        <v>161</v>
      </c>
      <c r="T16" s="82" t="s">
        <v>76</v>
      </c>
      <c r="U16" s="35"/>
      <c r="V16" s="56"/>
      <c r="W16" s="31" t="s">
        <v>239</v>
      </c>
      <c r="X16" s="35">
        <v>0.66666666666666696</v>
      </c>
      <c r="Y16" s="154"/>
      <c r="Z16" s="142" t="s">
        <v>76</v>
      </c>
      <c r="AA16" s="77">
        <v>1</v>
      </c>
      <c r="AB16" s="77">
        <v>6</v>
      </c>
      <c r="AC16" s="77">
        <v>1</v>
      </c>
      <c r="AD16" s="77">
        <v>6</v>
      </c>
      <c r="AE16" s="35"/>
      <c r="AF16" s="56"/>
      <c r="AG16" s="56"/>
      <c r="AH16" s="73" t="s">
        <v>119</v>
      </c>
      <c r="AI16" s="143">
        <v>3.5049999999999999</v>
      </c>
      <c r="AJ16" s="143">
        <v>3.5049999999999999</v>
      </c>
      <c r="AK16" s="31" t="s">
        <v>239</v>
      </c>
      <c r="AL16" s="35">
        <v>0.66666666666666696</v>
      </c>
      <c r="AM16" s="35">
        <v>0.66666666666666696</v>
      </c>
      <c r="AN16" s="144">
        <v>3</v>
      </c>
      <c r="AO16" s="145">
        <f>AG16*2</f>
        <v>0</v>
      </c>
      <c r="AP16" s="144">
        <f>AJ16*2</f>
        <v>7.01</v>
      </c>
      <c r="AQ16" s="145">
        <f>AM16*2</f>
        <v>1.3333333333333339</v>
      </c>
      <c r="AR16" s="45">
        <f>AN16*0.35+AO16*0.2+AP16*0.25+AQ16*0.2</f>
        <v>3.0691666666666664</v>
      </c>
      <c r="AS16" s="46">
        <f>AR16</f>
        <v>3.0691666666666664</v>
      </c>
    </row>
    <row r="17" spans="1:45" ht="72">
      <c r="A17" s="85">
        <v>10</v>
      </c>
      <c r="B17" s="28" t="s">
        <v>198</v>
      </c>
      <c r="C17" s="71" t="s">
        <v>209</v>
      </c>
      <c r="D17" s="140" t="s">
        <v>207</v>
      </c>
      <c r="E17" s="31" t="s">
        <v>66</v>
      </c>
      <c r="F17" s="32" t="s">
        <v>199</v>
      </c>
      <c r="G17" s="32" t="s">
        <v>109</v>
      </c>
      <c r="H17" s="32"/>
      <c r="I17" s="32"/>
      <c r="J17" s="32" t="s">
        <v>200</v>
      </c>
      <c r="K17" s="32" t="s">
        <v>201</v>
      </c>
      <c r="L17" s="32"/>
      <c r="M17" s="32"/>
      <c r="N17" s="32"/>
      <c r="O17" s="32"/>
      <c r="P17" s="32"/>
      <c r="Q17" s="32"/>
      <c r="R17" s="49" t="s">
        <v>208</v>
      </c>
      <c r="S17" s="32" t="s">
        <v>202</v>
      </c>
      <c r="T17" s="82" t="s">
        <v>76</v>
      </c>
      <c r="U17" s="35"/>
      <c r="V17" s="56"/>
      <c r="W17" s="31"/>
      <c r="X17" s="35"/>
      <c r="Y17" s="154"/>
      <c r="Z17" s="142" t="s">
        <v>76</v>
      </c>
      <c r="AA17" s="77">
        <v>0</v>
      </c>
      <c r="AB17" s="77">
        <v>4</v>
      </c>
      <c r="AC17" s="77">
        <v>0</v>
      </c>
      <c r="AD17" s="77">
        <v>4</v>
      </c>
      <c r="AE17" s="35"/>
      <c r="AF17" s="56"/>
      <c r="AG17" s="56"/>
      <c r="AH17" s="32" t="s">
        <v>119</v>
      </c>
      <c r="AI17" s="56">
        <v>3.43333333333333</v>
      </c>
      <c r="AJ17" s="56">
        <v>3.43333333333333</v>
      </c>
      <c r="AK17" s="86" t="s">
        <v>203</v>
      </c>
      <c r="AL17" s="90">
        <v>1.36</v>
      </c>
      <c r="AM17" s="90">
        <v>1.36</v>
      </c>
      <c r="AN17" s="144">
        <v>1</v>
      </c>
      <c r="AO17" s="145">
        <f>AG17*2</f>
        <v>0</v>
      </c>
      <c r="AP17" s="144">
        <f>AJ17*2</f>
        <v>6.86666666666666</v>
      </c>
      <c r="AQ17" s="145">
        <f>AM17*2</f>
        <v>2.72</v>
      </c>
      <c r="AR17" s="45">
        <f>AN17*0.35+AO17*0.2+AP17*0.25+AQ17*0.2</f>
        <v>2.6106666666666651</v>
      </c>
      <c r="AS17" s="46">
        <f>AR17</f>
        <v>2.6106666666666651</v>
      </c>
    </row>
    <row r="18" spans="1:45" ht="72">
      <c r="A18" s="27">
        <v>11</v>
      </c>
      <c r="B18" s="28" t="s">
        <v>192</v>
      </c>
      <c r="C18" s="71" t="s">
        <v>209</v>
      </c>
      <c r="D18" s="140" t="s">
        <v>207</v>
      </c>
      <c r="E18" s="31" t="s">
        <v>66</v>
      </c>
      <c r="F18" s="161" t="s">
        <v>193</v>
      </c>
      <c r="G18" s="32">
        <v>4</v>
      </c>
      <c r="H18" s="162"/>
      <c r="I18" s="162"/>
      <c r="J18" s="161" t="s">
        <v>194</v>
      </c>
      <c r="K18" s="161" t="s">
        <v>195</v>
      </c>
      <c r="L18" s="162"/>
      <c r="M18" s="162"/>
      <c r="N18" s="162"/>
      <c r="O18" s="162"/>
      <c r="P18" s="161"/>
      <c r="Q18" s="162"/>
      <c r="R18" s="49" t="s">
        <v>208</v>
      </c>
      <c r="S18" s="159" t="s">
        <v>155</v>
      </c>
      <c r="T18" s="82" t="s">
        <v>76</v>
      </c>
      <c r="U18" s="35"/>
      <c r="V18" s="56"/>
      <c r="W18" s="31" t="s">
        <v>196</v>
      </c>
      <c r="X18" s="35">
        <v>1.0833333333333299</v>
      </c>
      <c r="Y18" s="154"/>
      <c r="Z18" s="142" t="s">
        <v>76</v>
      </c>
      <c r="AA18" s="77">
        <v>4</v>
      </c>
      <c r="AB18" s="77">
        <v>5</v>
      </c>
      <c r="AC18" s="77">
        <v>4</v>
      </c>
      <c r="AD18" s="77">
        <v>5</v>
      </c>
      <c r="AE18" s="35"/>
      <c r="AF18" s="56"/>
      <c r="AG18" s="56"/>
      <c r="AH18" s="101" t="s">
        <v>197</v>
      </c>
      <c r="AI18" s="163">
        <v>1.1599999999999999</v>
      </c>
      <c r="AJ18" s="163">
        <v>1.1599999999999999</v>
      </c>
      <c r="AK18" s="31" t="s">
        <v>196</v>
      </c>
      <c r="AL18" s="35">
        <v>1.0833333333333299</v>
      </c>
      <c r="AM18" s="35">
        <v>1.0833333333333299</v>
      </c>
      <c r="AN18" s="144">
        <v>4</v>
      </c>
      <c r="AO18" s="145">
        <f>AG18*2</f>
        <v>0</v>
      </c>
      <c r="AP18" s="144">
        <f>AJ18*2</f>
        <v>2.3199999999999998</v>
      </c>
      <c r="AQ18" s="145">
        <f>AM18*2</f>
        <v>2.1666666666666599</v>
      </c>
      <c r="AR18" s="45">
        <f>AN18*0.35+AO18*0.2+AP18*0.25+AQ18*0.2</f>
        <v>2.4133333333333322</v>
      </c>
      <c r="AS18" s="46">
        <f>AR18</f>
        <v>2.4133333333333322</v>
      </c>
    </row>
    <row r="19" spans="1:45" ht="81">
      <c r="A19" s="27">
        <v>12</v>
      </c>
      <c r="B19" s="28" t="s">
        <v>240</v>
      </c>
      <c r="C19" s="71" t="s">
        <v>209</v>
      </c>
      <c r="D19" s="140" t="s">
        <v>207</v>
      </c>
      <c r="E19" s="86" t="s">
        <v>66</v>
      </c>
      <c r="F19" s="86" t="s">
        <v>241</v>
      </c>
      <c r="G19" s="86" t="s">
        <v>68</v>
      </c>
      <c r="H19" s="164"/>
      <c r="I19" s="164"/>
      <c r="J19" s="86"/>
      <c r="K19" s="86"/>
      <c r="L19" s="164"/>
      <c r="M19" s="164"/>
      <c r="N19" s="164"/>
      <c r="O19" s="164"/>
      <c r="P19" s="86" t="s">
        <v>242</v>
      </c>
      <c r="Q19" s="86" t="s">
        <v>243</v>
      </c>
      <c r="R19" s="117" t="s">
        <v>162</v>
      </c>
      <c r="S19" s="86"/>
      <c r="T19" s="117"/>
      <c r="U19" s="93" t="s">
        <v>244</v>
      </c>
      <c r="V19" s="90">
        <v>2.1108333333333298</v>
      </c>
      <c r="W19" s="86"/>
      <c r="X19" s="90"/>
      <c r="Y19" s="165"/>
      <c r="Z19" s="142" t="s">
        <v>162</v>
      </c>
      <c r="AA19" s="93">
        <v>12</v>
      </c>
      <c r="AB19" s="93">
        <v>15</v>
      </c>
      <c r="AC19" s="93">
        <v>0</v>
      </c>
      <c r="AD19" s="93">
        <v>0</v>
      </c>
      <c r="AE19" s="93" t="s">
        <v>244</v>
      </c>
      <c r="AF19" s="90">
        <v>2.1108333333333298</v>
      </c>
      <c r="AG19" s="90">
        <v>0</v>
      </c>
      <c r="AH19" s="166" t="s">
        <v>245</v>
      </c>
      <c r="AI19" s="167">
        <v>11.6666666666667</v>
      </c>
      <c r="AJ19" s="167">
        <v>2.11</v>
      </c>
      <c r="AK19" s="86"/>
      <c r="AL19" s="90"/>
      <c r="AM19" s="90"/>
      <c r="AN19" s="144">
        <v>0</v>
      </c>
      <c r="AO19" s="145">
        <v>0</v>
      </c>
      <c r="AP19" s="144">
        <v>0</v>
      </c>
      <c r="AQ19" s="145">
        <v>0</v>
      </c>
      <c r="AR19" s="45">
        <v>0</v>
      </c>
      <c r="AS19" s="46">
        <v>0</v>
      </c>
    </row>
    <row r="20" spans="1:45" ht="72">
      <c r="A20" s="27">
        <v>13</v>
      </c>
      <c r="B20" s="28" t="s">
        <v>246</v>
      </c>
      <c r="C20" s="71" t="s">
        <v>209</v>
      </c>
      <c r="D20" s="140" t="s">
        <v>207</v>
      </c>
      <c r="E20" s="86" t="s">
        <v>66</v>
      </c>
      <c r="F20" s="168" t="s">
        <v>247</v>
      </c>
      <c r="G20" s="87">
        <v>4</v>
      </c>
      <c r="H20" s="169"/>
      <c r="I20" s="169"/>
      <c r="J20" s="168" t="s">
        <v>248</v>
      </c>
      <c r="K20" s="168" t="s">
        <v>249</v>
      </c>
      <c r="L20" s="168" t="s">
        <v>250</v>
      </c>
      <c r="M20" s="168" t="s">
        <v>251</v>
      </c>
      <c r="N20" s="169"/>
      <c r="O20" s="169"/>
      <c r="P20" s="169"/>
      <c r="Q20" s="169"/>
      <c r="R20" s="117"/>
      <c r="S20" s="169"/>
      <c r="T20" s="170"/>
      <c r="U20" s="90"/>
      <c r="V20" s="91"/>
      <c r="W20" s="86"/>
      <c r="X20" s="90"/>
      <c r="Y20" s="165"/>
      <c r="Z20" s="142" t="s">
        <v>162</v>
      </c>
      <c r="AA20" s="93">
        <v>0</v>
      </c>
      <c r="AB20" s="93">
        <v>0</v>
      </c>
      <c r="AC20" s="93">
        <v>0</v>
      </c>
      <c r="AD20" s="93">
        <v>0</v>
      </c>
      <c r="AE20" s="90"/>
      <c r="AF20" s="91"/>
      <c r="AG20" s="91"/>
      <c r="AH20" s="166" t="s">
        <v>119</v>
      </c>
      <c r="AI20" s="167">
        <v>1.2083333333333299</v>
      </c>
      <c r="AJ20" s="167">
        <v>0.46</v>
      </c>
      <c r="AK20" s="86"/>
      <c r="AL20" s="90"/>
      <c r="AM20" s="90"/>
      <c r="AN20" s="144">
        <v>0</v>
      </c>
      <c r="AO20" s="145">
        <v>0</v>
      </c>
      <c r="AP20" s="144">
        <v>0</v>
      </c>
      <c r="AQ20" s="145">
        <v>0</v>
      </c>
      <c r="AR20" s="45">
        <v>0</v>
      </c>
      <c r="AS20" s="46">
        <v>0</v>
      </c>
    </row>
    <row r="21" spans="1:45" ht="72">
      <c r="A21" s="27">
        <v>14</v>
      </c>
      <c r="B21" s="28" t="s">
        <v>252</v>
      </c>
      <c r="C21" s="71" t="s">
        <v>209</v>
      </c>
      <c r="D21" s="140" t="s">
        <v>207</v>
      </c>
      <c r="E21" s="86" t="s">
        <v>66</v>
      </c>
      <c r="F21" s="168" t="s">
        <v>253</v>
      </c>
      <c r="G21" s="87">
        <v>3</v>
      </c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17"/>
      <c r="S21" s="169"/>
      <c r="T21" s="117"/>
      <c r="U21" s="90" t="s">
        <v>254</v>
      </c>
      <c r="V21" s="91">
        <v>0.58333333333333304</v>
      </c>
      <c r="W21" s="86" t="s">
        <v>255</v>
      </c>
      <c r="X21" s="90">
        <v>14</v>
      </c>
      <c r="Y21" s="58" t="s">
        <v>76</v>
      </c>
      <c r="Z21" s="142" t="s">
        <v>162</v>
      </c>
      <c r="AA21" s="93">
        <v>0</v>
      </c>
      <c r="AB21" s="93">
        <v>0</v>
      </c>
      <c r="AC21" s="93">
        <v>0</v>
      </c>
      <c r="AD21" s="93">
        <v>0</v>
      </c>
      <c r="AE21" s="90" t="s">
        <v>254</v>
      </c>
      <c r="AF21" s="91">
        <v>0.58333333333333304</v>
      </c>
      <c r="AG21" s="91">
        <v>0.58333333333333304</v>
      </c>
      <c r="AH21" s="87" t="s">
        <v>119</v>
      </c>
      <c r="AI21" s="91">
        <v>2.7408333333333301</v>
      </c>
      <c r="AJ21" s="91">
        <v>2.7408333333333301</v>
      </c>
      <c r="AK21" s="86" t="s">
        <v>255</v>
      </c>
      <c r="AL21" s="90">
        <v>14</v>
      </c>
      <c r="AM21" s="90">
        <v>14</v>
      </c>
      <c r="AN21" s="144">
        <v>0</v>
      </c>
      <c r="AO21" s="145">
        <v>0</v>
      </c>
      <c r="AP21" s="144">
        <v>0</v>
      </c>
      <c r="AQ21" s="145">
        <v>0</v>
      </c>
      <c r="AR21" s="45">
        <v>0</v>
      </c>
      <c r="AS21" s="46">
        <v>0</v>
      </c>
    </row>
    <row r="22" spans="1:45" ht="72">
      <c r="A22" s="27">
        <v>15</v>
      </c>
      <c r="B22" s="28" t="s">
        <v>256</v>
      </c>
      <c r="C22" s="71" t="s">
        <v>209</v>
      </c>
      <c r="D22" s="140" t="s">
        <v>207</v>
      </c>
      <c r="E22" s="86" t="s">
        <v>66</v>
      </c>
      <c r="F22" s="87" t="s">
        <v>257</v>
      </c>
      <c r="G22" s="87" t="s">
        <v>109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117"/>
      <c r="S22" s="87"/>
      <c r="T22" s="117"/>
      <c r="U22" s="90"/>
      <c r="V22" s="91"/>
      <c r="W22" s="86"/>
      <c r="X22" s="90"/>
      <c r="Y22" s="165"/>
      <c r="Z22" s="142" t="s">
        <v>162</v>
      </c>
      <c r="AA22" s="93">
        <v>0</v>
      </c>
      <c r="AB22" s="93">
        <v>2</v>
      </c>
      <c r="AC22" s="93">
        <v>0</v>
      </c>
      <c r="AD22" s="93">
        <v>2</v>
      </c>
      <c r="AE22" s="90"/>
      <c r="AF22" s="91"/>
      <c r="AG22" s="91"/>
      <c r="AH22" s="87" t="s">
        <v>219</v>
      </c>
      <c r="AI22" s="91">
        <v>2.5366666666666702</v>
      </c>
      <c r="AJ22" s="91">
        <v>2.5366666666666702</v>
      </c>
      <c r="AK22" s="86"/>
      <c r="AL22" s="90"/>
      <c r="AM22" s="90"/>
      <c r="AN22" s="144">
        <v>0</v>
      </c>
      <c r="AO22" s="145">
        <v>0</v>
      </c>
      <c r="AP22" s="144">
        <v>0</v>
      </c>
      <c r="AQ22" s="145">
        <v>0</v>
      </c>
      <c r="AR22" s="45">
        <v>0</v>
      </c>
      <c r="AS22" s="46">
        <v>0</v>
      </c>
    </row>
  </sheetData>
  <mergeCells count="28">
    <mergeCell ref="P4:Z4"/>
    <mergeCell ref="AA4:AM4"/>
    <mergeCell ref="AN4:AR6"/>
    <mergeCell ref="AS4:AS6"/>
    <mergeCell ref="F5:G5"/>
    <mergeCell ref="H5:I5"/>
    <mergeCell ref="J5:K5"/>
    <mergeCell ref="L5:M5"/>
    <mergeCell ref="N5:O5"/>
    <mergeCell ref="P5:R5"/>
    <mergeCell ref="S5:T5"/>
    <mergeCell ref="U5:Y5"/>
    <mergeCell ref="AA5:AD5"/>
    <mergeCell ref="AE5:AG5"/>
    <mergeCell ref="AH5:AJ5"/>
    <mergeCell ref="AK5:AM5"/>
    <mergeCell ref="F6:G6"/>
    <mergeCell ref="H6:I6"/>
    <mergeCell ref="J6:K6"/>
    <mergeCell ref="L6:M6"/>
    <mergeCell ref="N6:O6"/>
    <mergeCell ref="AH6:AJ6"/>
    <mergeCell ref="AK6:AM6"/>
    <mergeCell ref="P6:R6"/>
    <mergeCell ref="S6:T6"/>
    <mergeCell ref="U6:Y6"/>
    <mergeCell ref="AA6:AD6"/>
    <mergeCell ref="AE6:AG6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Odysseas Boufalis</dc:creator>
  <cp:keywords/>
  <dc:description/>
  <cp:lastModifiedBy>Guest User</cp:lastModifiedBy>
  <cp:revision>0</cp:revision>
  <dcterms:created xsi:type="dcterms:W3CDTF">2020-01-17T09:48:17Z</dcterms:created>
  <dcterms:modified xsi:type="dcterms:W3CDTF">2022-10-12T06:34:36Z</dcterms:modified>
  <cp:category/>
  <cp:contentStatus/>
</cp:coreProperties>
</file>