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 defaultThemeVersion="166925"/>
  <xr:revisionPtr revIDLastSave="0" documentId="11_0770375B2D57D3F3F1C8AFDDAE612B9FB6CCF220" xr6:coauthVersionLast="47" xr6:coauthVersionMax="47" xr10:uidLastSave="{00000000-0000-0000-0000-000000000000}"/>
  <bookViews>
    <workbookView xWindow="0" yWindow="0" windowWidth="16384" windowHeight="8192" tabRatio="500" firstSheet="2" activeTab="2" xr2:uid="{00000000-000D-0000-FFFF-FFFF00000000}"/>
  </bookViews>
  <sheets>
    <sheet name="ΗΜ-Μοριοδότηση" sheetId="1" r:id="rId1"/>
    <sheet name="Κεραίες - Μοριοδότηση" sheetId="2" r:id="rId2"/>
    <sheet name="Δικτύωση ΥΣ - Μοριοδότηση" sheetId="3" r:id="rId3"/>
  </sheets>
  <definedNames>
    <definedName name="_xlnm.Print_Area" localSheetId="0">'ΗΜ-Μοριοδότηση'!$A$2:$AH$10</definedName>
  </definedNames>
  <calcPr calcId="0" fullCalcOnLoad="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S15" i="3" l="1"/>
  <c r="AR15" i="3"/>
  <c r="AQ15" i="3"/>
  <c r="AP15" i="3"/>
  <c r="AO15" i="3"/>
  <c r="AS14" i="3"/>
  <c r="AR14" i="3"/>
  <c r="AQ14" i="3"/>
  <c r="AP14" i="3"/>
  <c r="AO14" i="3"/>
  <c r="AS13" i="3"/>
  <c r="AR13" i="3"/>
  <c r="AQ13" i="3"/>
  <c r="AP13" i="3"/>
  <c r="AO13" i="3"/>
  <c r="AS12" i="3"/>
  <c r="AR12" i="3"/>
  <c r="AQ12" i="3"/>
  <c r="AP12" i="3"/>
  <c r="AO12" i="3"/>
  <c r="AS11" i="3"/>
  <c r="AR11" i="3"/>
  <c r="AQ11" i="3"/>
  <c r="AP11" i="3"/>
  <c r="AO11" i="3"/>
  <c r="AS10" i="3"/>
  <c r="AR10" i="3"/>
  <c r="AQ10" i="3"/>
  <c r="AP10" i="3"/>
  <c r="AO10" i="3"/>
  <c r="AS9" i="3"/>
  <c r="AR9" i="3"/>
  <c r="AQ9" i="3"/>
  <c r="AP9" i="3"/>
  <c r="AO9" i="3"/>
  <c r="AS8" i="3"/>
  <c r="AR8" i="3"/>
  <c r="AQ8" i="3"/>
  <c r="AP8" i="3"/>
  <c r="AO8" i="3"/>
  <c r="AS7" i="3"/>
  <c r="AR7" i="3"/>
  <c r="AQ7" i="3"/>
  <c r="AP7" i="3"/>
  <c r="AO7" i="3"/>
  <c r="AS10" i="2"/>
  <c r="AR10" i="2"/>
  <c r="AQ10" i="2"/>
  <c r="AP10" i="2"/>
  <c r="AO10" i="2"/>
  <c r="AS9" i="2"/>
  <c r="AR9" i="2"/>
  <c r="AQ9" i="2"/>
  <c r="AP9" i="2"/>
  <c r="AO9" i="2"/>
  <c r="AS8" i="2"/>
  <c r="AR8" i="2"/>
  <c r="AQ8" i="2"/>
  <c r="AP8" i="2"/>
  <c r="AO8" i="2"/>
  <c r="AS7" i="2"/>
  <c r="AR7" i="2"/>
  <c r="AQ7" i="2"/>
  <c r="AP7" i="2"/>
  <c r="AO7" i="2"/>
  <c r="AS10" i="1"/>
  <c r="AR10" i="1"/>
  <c r="AQ10" i="1"/>
  <c r="AP10" i="1"/>
  <c r="AO10" i="1"/>
  <c r="AS9" i="1"/>
  <c r="AR9" i="1"/>
  <c r="AQ9" i="1"/>
  <c r="AP9" i="1"/>
  <c r="AO9" i="1"/>
  <c r="AS8" i="1"/>
  <c r="AR8" i="1"/>
  <c r="AQ8" i="1"/>
  <c r="AP8" i="1"/>
  <c r="AO8" i="1"/>
  <c r="AS7" i="1"/>
  <c r="AR7" i="1"/>
  <c r="AQ7" i="1"/>
  <c r="AP7" i="1"/>
  <c r="AO7" i="1"/>
</calcChain>
</file>

<file path=xl/sharedStrings.xml><?xml version="1.0" encoding="utf-8"?>
<sst xmlns="http://schemas.openxmlformats.org/spreadsheetml/2006/main" count="504" uniqueCount="181">
  <si>
    <t>ΠΙΝΑΚΑΣ ΙΙΙ - ΑΞΙΟΛΟΓΗΣΗΣ ΕΠΙΛΕΞΙΜΩΝ ΥΠΟΨΗΦΙΩΝ ΑΚΑΔΗΜΑΪΚΩΝ ΥΠΟΤΡΟΦΩΝ 2022-2023</t>
  </si>
  <si>
    <t xml:space="preserve">ΓΝΩΣΤΙΚΟ ΑΝΤΙΚΕΙΜΕΝΟ 20: Εφαρμογές των Ηλεκτρομαγνητικών Πεδίων στις Φωτονικές Διατάξεις και τις Επικοινωνίες Οπτικών Ινών </t>
  </si>
  <si>
    <t>Στοιχεία επιλεξιμότητας υποψηφίων</t>
  </si>
  <si>
    <t>Στοιχεία Μοριοδότησης υποψηφίων</t>
  </si>
  <si>
    <t>ΜΟΡΙΑ ΚΡΙΤΗΡΙΩΝ</t>
  </si>
  <si>
    <t>ΤΕΛΙΚΗ ΜΟΡΙΟΔΟΤΗΣΗ</t>
  </si>
  <si>
    <t>1ος Βασικός τίτλος Σπουδών</t>
  </si>
  <si>
    <t>2ος Βασικός τίτλος Σπουδών</t>
  </si>
  <si>
    <t>1ο Μεταπτυχιακό</t>
  </si>
  <si>
    <t>2ο Μεταπτυχιακό</t>
  </si>
  <si>
    <t>3ο Μεταπτυχιακό</t>
  </si>
  <si>
    <t>Διδακτορικό</t>
  </si>
  <si>
    <t xml:space="preserve">Υποψήφιος/ια Διδάκτωρ </t>
  </si>
  <si>
    <t>Ερευνητικό/Επαγγελματικό Εργο</t>
  </si>
  <si>
    <t>Δημοσιευμένο Επιστημονικό Έργο</t>
  </si>
  <si>
    <t>Συμμετοχή σε Ερευνητικά Έργα</t>
  </si>
  <si>
    <t>Εκπαιδευτική Εμπειρία σε ΑΕΙ (Ισοδύναμα έτη πλήρους απασχόλησης)</t>
  </si>
  <si>
    <t xml:space="preserve">Επαγγελματική εμπειρία </t>
  </si>
  <si>
    <t>Δικαιολογητικό 1</t>
  </si>
  <si>
    <t>Δικαιολογητικό 2</t>
  </si>
  <si>
    <t>Δικαιολογητικό 3</t>
  </si>
  <si>
    <t>Κριτήριο επιλεξιμότητας 1</t>
  </si>
  <si>
    <t>Κριτήριο Επιλεξιμότητας 2</t>
  </si>
  <si>
    <t>Κριτήριο Επιλεξιμότητας 3</t>
  </si>
  <si>
    <t>Κριτήριο 1</t>
  </si>
  <si>
    <t>Κριτήριο 2</t>
  </si>
  <si>
    <t>Κριτήριο 3</t>
  </si>
  <si>
    <t>Κριτήριο 4</t>
  </si>
  <si>
    <t xml:space="preserve">Α/Α </t>
  </si>
  <si>
    <t>ΑΡ.ΠΡΩΤ/ ΗΜΕΡΟΜΗΝΙΑ</t>
  </si>
  <si>
    <t>ΓΝΩΣΤΙΚΟ ΑΝΤΙΚΕΙΜΕΝΟ</t>
  </si>
  <si>
    <t>ΜΑΘΗΜΑΤΑ</t>
  </si>
  <si>
    <t>Επαγγελματική Ιδιότητα                                                                        (Ιδιώτης=1, Δ.Υ.=0)</t>
  </si>
  <si>
    <t xml:space="preserve"> Τμήμα, Ίδρυμα, Έτος Αποφοίτησης</t>
  </si>
  <si>
    <t xml:space="preserve">Έτη Σπουδών </t>
  </si>
  <si>
    <t>Τμήμα, Ίδρυμα, Έτος Αποφοίτησης</t>
  </si>
  <si>
    <t>Γνωστικό πεδίο 1ου ΜΔΕ</t>
  </si>
  <si>
    <t>Γνωστικό πεδίο 2ου ΜΔΕ</t>
  </si>
  <si>
    <t>Γνωστικό πεδίο 3ου ΜΔΕ</t>
  </si>
  <si>
    <t xml:space="preserve"> Τμήμα, Ίδρυμα, Έτος Αναγόρευσης</t>
  </si>
  <si>
    <t>Γνωστικό πεδίο 1ου PhD</t>
  </si>
  <si>
    <t>ΣΥΝΑΦΕΙΑ ΔΙΔΑΚΤΟΡΙΚΟΥ</t>
  </si>
  <si>
    <t>Τμήμα, Ίδρυμα, Έτος εγγραφής</t>
  </si>
  <si>
    <t>ΣΥΝΑΦΕΙΑ ΔΙΔΑΚΤΟΡΙΚΗΣ ΔΙΑΤΡΙΒΗΣ</t>
  </si>
  <si>
    <t>Ερευνητικό Έργο : Φορέας / Εταιρία / Εργοδότης</t>
  </si>
  <si>
    <t>ΕΤΗ</t>
  </si>
  <si>
    <t>Επαγγελματικό έργο : Φορέας / Εταιρία / Εργοδότης</t>
  </si>
  <si>
    <t>TOΥΛΑΧΙΣΤΟΝ  5 ΕΤΕΣ ΣΥΝΑΦΕΣ ΕΡΓΟ</t>
  </si>
  <si>
    <t>ΕΠΙΛΕΞΙΜΟΤΗΤΑ ΥΠΟΨΗΦΙΟΥ/ΑΣ</t>
  </si>
  <si>
    <t>Συνολικός Αριθμός  Δημοσιεύσεων σε περιοδικά με κριτές και IF</t>
  </si>
  <si>
    <t>Συνολικός Αριθμός Δημοσιεύσεων σε Περιοδικά, Συλλογικούς τόμους, Πρακτικά Συνεδρίων</t>
  </si>
  <si>
    <t>Συνολικός Αριθμός   Δημοσιεύσεων σε περιοδικά με κριτές και IF συναφών με το Γνωστικό Αντικείμενο</t>
  </si>
  <si>
    <t>Συνολικός Αριθμός Δημοσιεύσεων σε Περιοδικά, Συλλογικούς τόμους, Πρακτικά Συνεδρίων συναφών με το Γνωστικό Αντικείμενο</t>
  </si>
  <si>
    <t>ΈΤΗ ΣΥΝΑΦΟΥΣ ΈΡΓΟΥ ΜΕ ΤΟ ΓΝΩΣΤΙΚΟ ΑΝΤΙΚΕΙΜΕΝΟ</t>
  </si>
  <si>
    <t>ΙΔΡΥΜΑ</t>
  </si>
  <si>
    <t xml:space="preserve">ETH </t>
  </si>
  <si>
    <t>ΈΤΗ ΣΥΝΑΦΟΥΣ ΕΜΠΕΙΡΙΑΣ ΜΕ ΤΟ ΓΝΩΣΤΙΚΟ ΑΝΤΙΚΕΙΜΕΝΟ</t>
  </si>
  <si>
    <t>ΚΡΙΤΗΡΙΟ 1</t>
  </si>
  <si>
    <t>ΚΡΙΤΗΡΙΟ 2</t>
  </si>
  <si>
    <t>ΚΡΙΤΗΡΙΟ 3</t>
  </si>
  <si>
    <t>ΚΡΙΤΗΡΙΟ 4</t>
  </si>
  <si>
    <t>ΣΥΝΟΛΟ ΜΟΡΙΩΝ</t>
  </si>
  <si>
    <t>ΠΡΟΣΑΥΞΗΣΗ ΔΙΔΑΚΤΟΡΙΚΟΥ (5%)</t>
  </si>
  <si>
    <t>73476/4-8-2022</t>
  </si>
  <si>
    <t>Εφαρμογές των Ηλεκτρομαγνητικών Πεδίων στις Φωτονικές Διατάξεις και τις Επικοινωνίες Οπτικών Ινών</t>
  </si>
  <si>
    <t>Μικροκύματα (7ο ΕΞ)                       Οπτικές Επικοινωνίες (8ο ΕΞ)                Ηλεκτρομαγνητική Συμβατότητα (9ο ΕΞ)   Φωτονική Τεχνολογία (7ο ΕΞ)</t>
  </si>
  <si>
    <t>1</t>
  </si>
  <si>
    <t>Ηλεκτρονικών Μηχ ΤΕ, ΤΕΙ Πειραιά, 2008</t>
  </si>
  <si>
    <t>4</t>
  </si>
  <si>
    <t>Φυσικής και Πληροφορικής &amp; Τηλεπικοινωνιών, ΕΚΠΑ, 2014</t>
  </si>
  <si>
    <t>Ηλεκτρονικής &amp; Ραδιοηλεκτρολογίας</t>
  </si>
  <si>
    <t>Φυσικής, ΕΚΠΑ, 2018</t>
  </si>
  <si>
    <t>Ανάπτυξη Προηγμένων Τεχνικών στα Συστήματα Ασύρματων Οπτικών Επικοινωνιών για την Αντιστάθμιση των Συνεπειών του Σπινθηρισμού και του Θορύβου Φάσης</t>
  </si>
  <si>
    <t>ΌΧΙ</t>
  </si>
  <si>
    <t>-</t>
  </si>
  <si>
    <t>ΠΑΔΑ</t>
  </si>
  <si>
    <t>ΕΚΠΑ</t>
  </si>
  <si>
    <t>ΠΑΠΕΛ,ΠΑΔΑ,ΕΚΠΑ,ΤΕΙΠ</t>
  </si>
  <si>
    <t>69952/23-07-2022</t>
  </si>
  <si>
    <t>ΠΑΝ. ΠΕΛΟΠΟΝΝΗΣΟΥ, ΕΠΙΣΤΗΜΗ ΚΑΙ ΤΕΧΝΟΛΟΓΙΑ ΥΠΟΛΟΓΙΣΤΩΝ</t>
  </si>
  <si>
    <t>Παν. Πελοποννήσου</t>
  </si>
  <si>
    <t>Μελέτη Φυσικού Στρώματος Σύμφωνων Οπτικών Δικτύων</t>
  </si>
  <si>
    <t>ΝΑΙ</t>
  </si>
  <si>
    <t>ΠΑΠΕΛ, ΠΑΔΑ</t>
  </si>
  <si>
    <t>OpenLightComm</t>
  </si>
  <si>
    <t>ΤΕΙ, ΠΑΔΑ, ΑΣΠΑΙΤΕ</t>
  </si>
  <si>
    <t>72190/01-08-2022</t>
  </si>
  <si>
    <t>Φυσικής,  ΕΚΠΑ, 1995</t>
  </si>
  <si>
    <t>Τμ. Φυσικής, SALFORD, UK, 1997</t>
  </si>
  <si>
    <t>Εφαρμμοσμένη Οπτική</t>
  </si>
  <si>
    <t>ΗΜ&amp;ΜΥ, ΕΜΠ, 2012</t>
  </si>
  <si>
    <t>Μη Γραμμικοί Οπτικοί Παλμοί</t>
  </si>
  <si>
    <t>ΕΜΠ, Δημόκριτος, ΠΑΔΑ</t>
  </si>
  <si>
    <t>72720/03-08-2022</t>
  </si>
  <si>
    <t>ΗΜ&amp;ΜΥ, ΕΜΠ, 1998</t>
  </si>
  <si>
    <t>5</t>
  </si>
  <si>
    <t>ΜΕΛΕΤΗ ΤΗΣ ΔΥΝΑΜΙΚΗΣ ΚΑΙ ΤΩΝ ΑΛΛΗΛΕΠΙΔΡΑΣΕΩΝ ΦΩΤΕΙΝΩΝ ΔΕΣΜΩΝ ΣΕ ΜΗ_x0002_ΓΡΑΜΜΙΚΑ ΟΠΤΙΚΑ ΜΕΣΑ</t>
  </si>
  <si>
    <t>ΕΜΠ</t>
  </si>
  <si>
    <t>CRAIG, ΚΙΩΝ, Ελ.Επ., Ιον.Παν.</t>
  </si>
  <si>
    <t>ΓΝΩΣΤΙΚΟ ΑΝΤΙΚΕΙΜΕΝΟ 19: ΚΕΡΑΙΕΣ – ΑΣΥΡΜΑΤΕΣ ΖΕΥΞΕΙΣ ΚΑΙ ΔΙΑΤΑΞΕΙΣ ΥΨΗΛΩΝ ΣΥΧΝΟΤΗΤΩΝ</t>
  </si>
  <si>
    <t>ΠΑΡΑΤΗΡΗΣΕΙΣ</t>
  </si>
  <si>
    <t>69869/25-7-2022</t>
  </si>
  <si>
    <t>ΚΕΡΑΙΕΣ – ΑΣΥΡΜΑΤΕΣ ΖΕΥΞΕΙΣ ΚΑΙ ΔΙΑΤΑΞΕΙΣ ΥΨΗΛΩΝ ΣΥΧΝΟΤΗΤΩΝ</t>
  </si>
  <si>
    <t>Ασύρματες Ζεύξεις και Διάδοση (9ο ΕΞ)
Σχεδίαση RF (8ο ΕΞ)
Μικροκυματικές Διατάξεις (8ο ΕΞ)
Κεραίες (8ο ΕΞ)</t>
  </si>
  <si>
    <t>ΗΜ&amp;ΜΥ, ΕΜΠ, 1992</t>
  </si>
  <si>
    <t>ΗΜ&amp;ΜΥ, ΕΜΠ, 1995</t>
  </si>
  <si>
    <t>Σχεδίαση και Ανάπτυξη Χιλιοστομετρικών Συστημάτων με Συνάφεια Φάσης</t>
  </si>
  <si>
    <t>Ο υποψήφιος έχει μεγάλη ερευνητική, διδακτική και επαγγελματική εμπειρία. Ωστόσο ο υποψήφιος δεν υπέβαλε εμπρόθεσμα τις σχετικές βεβαιώσεις στην πλατφόρμα.</t>
  </si>
  <si>
    <t>71858/25-7-2022</t>
  </si>
  <si>
    <t>ΗΜ&amp;ΜΥ, ΕΜΠ, 2007</t>
  </si>
  <si>
    <t>Πανεπιστήμιο Κρήτης, 2010</t>
  </si>
  <si>
    <t>Μικροηλεκτρονική-Οπτοηλεκτρονική</t>
  </si>
  <si>
    <t>Παν. Πατρών, 2019</t>
  </si>
  <si>
    <t>Μελέτη Σύγχρονων Συστημάτων Ραδιοσυχνοτήτων Εμβαπτισμένων εντός του Ανθρώπινου Σώματος</t>
  </si>
  <si>
    <t>ΠΑΔΑ, Δημόκριτος</t>
  </si>
  <si>
    <t>ΠΑΔ., Παν. Κρήτης</t>
  </si>
  <si>
    <t>ΠΑΝ. ΠΑΤΡΩΝ, ΩVISION</t>
  </si>
  <si>
    <t>OXI</t>
  </si>
  <si>
    <t>ΓΝΩΣΤΙΚΟ ΑΝΤΙΚΕΙΜΕΝΟ 21: Δικτύωση Υπολογιστικών Συστημάτων και Διασυνδεδεμένων Συσκευών, Ανάπτυξη Προγραμμάτων και Εφαρμογών πάνω από αυτά και Εφαρμογές - Υπηρεσίες αυτών</t>
  </si>
  <si>
    <t>72306/2/8/2022</t>
  </si>
  <si>
    <t>Δικτύωση Υπολογιστικών Συστημάτων και Διασυνδεδεμένων Συσκευών, Ανάπτυξη Προγραμμάτων και Εφαρμογών πάνω από αυτά και Εφαρμογές - Υπηρεσίες αυτών</t>
  </si>
  <si>
    <t>Δίκτυα Υπολογιστών
Αντικειμενοστραφής Προγραμματισμός
Ειδικά Θέματα Δικτύων και  Ασφάλεια
Ανάπτυξη Διαδικτυακών Εφαρμογών</t>
  </si>
  <si>
    <t>0</t>
  </si>
  <si>
    <t>ΕΚΠΑ, Πληροφορικής και Τηλεπικοινωνιών, 1997</t>
  </si>
  <si>
    <t>ΕΚΠΑ, Πληροφορικής και Τηλεπικοινωνιών, 2008</t>
  </si>
  <si>
    <t>Μελέτη επίδρασης σφαλμάτων κατά την εκτίμηση παραμέτρων του καναλιού στην απόδοση τηλεπικοινωνιακών συστημάτων</t>
  </si>
  <si>
    <t>ΕΚΠΑ, ΙΤΥΑΕ,ΠΑΔΑ</t>
  </si>
  <si>
    <t>Υπ. Δικ.</t>
  </si>
  <si>
    <t>ΠΑΔΑ, ΤΕΙ</t>
  </si>
  <si>
    <t>NAI</t>
  </si>
  <si>
    <t>73490/4-8-2022</t>
  </si>
  <si>
    <t>ΕΚΠΑ, Πληροφορικής και Τηλεπικοινωνιών, 1995</t>
  </si>
  <si>
    <t>Πολ. Κρήτης, ΗΜΜΥ, 1999</t>
  </si>
  <si>
    <t>ΔΙΚΤΥΑ ΔΕΔΟΜΕΝΩΝ ΚΑΙ ΤΗΛΕΠΙΚΟΙΝΩΝΙΕΣ</t>
  </si>
  <si>
    <t>Υποστήριξη διανομής δεδομένων σε σύγχρονα ενσύρματα και ασύρματα δίκτυα</t>
  </si>
  <si>
    <t xml:space="preserve">ΕΚΠΑ, ΑΠΘ, Πολ. Κρήτης, </t>
  </si>
  <si>
    <t>UBITECH, Nondomesticated</t>
  </si>
  <si>
    <t>Πολ. Κρήτης, ΠΑΔΑ, ΕΚΠΑ, Χαροκόπειο</t>
  </si>
  <si>
    <t>UBITECH, ΕΔΕΤ, ΕΠΙΣΕΥ, ΠΑΝ. ΑΙΓΑΙΟΥ</t>
  </si>
  <si>
    <t>71558/30-7-2022</t>
  </si>
  <si>
    <t>ΗΜΤΥ, Παν. Πατρών, 1999</t>
  </si>
  <si>
    <t>Τμ. Ψηφ. Συστημάτων, Παν. Πειραιώς, 2011</t>
  </si>
  <si>
    <t>Αρχιτεκτονική Διαχείρισης για Ετερογενή Περιβάλλοντα Ασύρματων Επικοινωνιών Υψηλών Ταχυτήτων Τέταρτης Γενιάς</t>
  </si>
  <si>
    <t xml:space="preserve">Παν. Πειραιά </t>
  </si>
  <si>
    <t>Παν. Πειραιά</t>
  </si>
  <si>
    <t>70091/27-7-2022</t>
  </si>
  <si>
    <t>ΕΚΠΑ, Φυσικό, 2001</t>
  </si>
  <si>
    <t>ΕΚΠΑ, Ρ/Η, 2004</t>
  </si>
  <si>
    <t>Ρ/Η</t>
  </si>
  <si>
    <t>ΕΚΠΑ, Πληροφορικής και Τηλεπικοινωνιών, 2010</t>
  </si>
  <si>
    <t>Σχεδιασμός και Μελέτη Αλγορίθμων για Διάδοση Πληροφορίας Σε Μη Δομημένα Δικτυακά Περιβάλλοντα</t>
  </si>
  <si>
    <t>ΠΑΔΑ, Itrack</t>
  </si>
  <si>
    <t>iTrack</t>
  </si>
  <si>
    <t>73006/4-8-2022</t>
  </si>
  <si>
    <t>ΗΥ Συστημάτων, ΤΕΙ ΠΕΙΡΑΙΑ, 2008</t>
  </si>
  <si>
    <t>University of Glasgow, Electronics and Electrical Enginnering, 2009</t>
  </si>
  <si>
    <t>Telecommunication Electronics</t>
  </si>
  <si>
    <t xml:space="preserve">ΕΚΠΑ, Παιδαγωγικό Τμήμα , Λειτουργία και αξιοποίηση συστημάτων μάθησης με πειραματική ανάπτυξη ψηφιακής πλατφόρμας μάθησης </t>
  </si>
  <si>
    <t>ΤΕΙ Πειραιά, Παν. Πειραιά</t>
  </si>
  <si>
    <t>70084/26-7-2022</t>
  </si>
  <si>
    <t>ΕΚΠΑ, Μαθηματικό, 1997</t>
  </si>
  <si>
    <t>ΣΕΜΦΕ, ΕΜΠ, 2005</t>
  </si>
  <si>
    <t>Μαθηματικά</t>
  </si>
  <si>
    <t>ΣΕΜΦΕ, ΕΜΠ, 2009</t>
  </si>
  <si>
    <t>Περί Διαβαθμισμένων Αλγεβρικών Δομών</t>
  </si>
  <si>
    <t>71098/29-7-2022</t>
  </si>
  <si>
    <t>ΠΑΠΕΙ, Πληροφορικής, 2001</t>
  </si>
  <si>
    <t>Χαροκόπειο, 2018</t>
  </si>
  <si>
    <t>Τηελεματική και Πληροφορική</t>
  </si>
  <si>
    <t>ΠΑΠΕΙ, 2009</t>
  </si>
  <si>
    <t>ΔΙΟΙΚΗΣΗ ΚΙΝΔΥΝΟΥ ΣΕ ΠΛΗΡΟΦΟΡΙΑΚΑ ΣΥΣΤΗΜΑΤΑ ΕΦΑΡΜΟΓΕΣ ΣΕ ΣΥΣΤΗΜΑΤΑ ΕΘΝΙΚΗΣ ΑΜΥΝΑΣ</t>
  </si>
  <si>
    <t xml:space="preserve">ΠΑΔΑ </t>
  </si>
  <si>
    <t>ΟΑΕΔ</t>
  </si>
  <si>
    <t>ΠΑΔΑ, ΠΑΠΕΙ</t>
  </si>
  <si>
    <t>70065/26-7-2022</t>
  </si>
  <si>
    <t>ΗΜΜΥ, ΕΜΠ, 1993</t>
  </si>
  <si>
    <t>ΗΜΜΥ, ΕΜΠ, 1997</t>
  </si>
  <si>
    <t>Μέθοδοι Υλοποίησης και Ελέγχου Πρωτοκόλλων Σηματοδοσίας για Δίκτυα Ευρείας Ζώνης.</t>
  </si>
  <si>
    <t>ΠΑΔΑ, Columbia</t>
  </si>
  <si>
    <t>4Plus</t>
  </si>
  <si>
    <t>ΠΑΔΑ, ΤΕΙ, ΠΑΠΕΛ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</si>
</sst>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>
    <font>
      <sz val="11"/>
      <color rgb="FF000000"/>
      <name val="Calibri"/>
      <family val="2"/>
      <charset val="161"/>
    </font>
    <font>
      <sz val="12"/>
      <color rgb="FF000000"/>
      <name val="Calibri"/>
      <family val="2"/>
      <charset val="1"/>
    </font>
    <font>
      <sz val="10"/>
      <name val="Arial"/>
      <family val="2"/>
      <charset val="161"/>
    </font>
    <font>
      <b/>
      <sz val="14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16"/>
      <color rgb="FF000000"/>
      <name val="Calibri"/>
      <family val="2"/>
      <charset val="1"/>
    </font>
    <font>
      <b/>
      <sz val="10"/>
      <name val="Calibri"/>
      <family val="2"/>
      <charset val="161"/>
    </font>
    <font>
      <b/>
      <sz val="9"/>
      <name val="Calibri"/>
      <family val="2"/>
      <charset val="161"/>
    </font>
    <font>
      <b/>
      <sz val="11"/>
      <name val="Calibri"/>
      <family val="2"/>
      <charset val="161"/>
    </font>
    <font>
      <b/>
      <sz val="12"/>
      <name val="Calibri"/>
      <family val="2"/>
      <charset val="161"/>
    </font>
    <font>
      <sz val="10"/>
      <name val="Calibri"/>
      <family val="2"/>
      <charset val="161"/>
    </font>
    <font>
      <sz val="9"/>
      <name val="Calibri"/>
      <family val="2"/>
      <charset val="161"/>
    </font>
    <font>
      <sz val="9"/>
      <color rgb="FF000000"/>
      <name val="Calibri"/>
      <family val="2"/>
      <charset val="161"/>
    </font>
    <font>
      <sz val="8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name val="Calibri"/>
      <family val="2"/>
      <charset val="161"/>
    </font>
    <font>
      <b/>
      <sz val="9"/>
      <color rgb="FF000000"/>
      <name val="Calibri"/>
      <family val="2"/>
      <charset val="161"/>
    </font>
    <font>
      <sz val="8"/>
      <color rgb="FF333333"/>
      <name val="Segoe UI"/>
      <family val="2"/>
      <charset val="161"/>
    </font>
    <font>
      <b/>
      <sz val="8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C5E0B4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A9D18E"/>
        <bgColor rgb="FFC5E0B4"/>
      </patternFill>
    </fill>
    <fill>
      <patternFill patternType="solid">
        <fgColor rgb="FF9DC3E6"/>
        <bgColor rgb="FFA9D18E"/>
      </patternFill>
    </fill>
    <fill>
      <patternFill patternType="solid">
        <fgColor rgb="FFF8CBAD"/>
        <bgColor rgb="FFD9D9D9"/>
      </patternFill>
    </fill>
    <fill>
      <patternFill patternType="solid">
        <fgColor rgb="FFDBDBDB"/>
        <bgColor rgb="FFD9D9D9"/>
      </patternFill>
    </fill>
    <fill>
      <patternFill patternType="solid">
        <fgColor rgb="FFD9D9D9"/>
        <bgColor rgb="FFDBDBDB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1" fillId="0" borderId="0"/>
    <xf numFmtId="0" fontId="21" fillId="0" borderId="0"/>
    <xf numFmtId="0" fontId="1" fillId="0" borderId="0"/>
    <xf numFmtId="0" fontId="2" fillId="0" borderId="0"/>
    <xf numFmtId="0" fontId="2" fillId="0" borderId="0"/>
    <xf numFmtId="0" fontId="21" fillId="0" borderId="0"/>
  </cellStyleXfs>
  <cellXfs count="105">
    <xf numFmtId="0" fontId="0" fillId="0" borderId="0" xfId="0"/>
    <xf numFmtId="0" fontId="5" fillId="8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3" fillId="0" borderId="0" xfId="0" applyFont="1"/>
    <xf numFmtId="0" fontId="0" fillId="2" borderId="0" xfId="0" applyFill="1"/>
    <xf numFmtId="0" fontId="0" fillId="3" borderId="0" xfId="0" applyFill="1"/>
    <xf numFmtId="0" fontId="4" fillId="0" borderId="0" xfId="0" applyFont="1"/>
    <xf numFmtId="0" fontId="5" fillId="0" borderId="0" xfId="1" applyFont="1" applyAlignment="1">
      <alignment horizontal="center" wrapText="1"/>
    </xf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textRotation="90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center" vertical="center" textRotation="90" wrapText="1"/>
    </xf>
    <xf numFmtId="49" fontId="8" fillId="3" borderId="1" xfId="1" applyNumberFormat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center" textRotation="90" wrapText="1"/>
    </xf>
    <xf numFmtId="49" fontId="9" fillId="2" borderId="1" xfId="1" applyNumberFormat="1" applyFont="1" applyFill="1" applyBorder="1" applyAlignment="1">
      <alignment horizontal="center" vertical="center" textRotation="90" wrapText="1"/>
    </xf>
    <xf numFmtId="49" fontId="9" fillId="7" borderId="1" xfId="1" applyNumberFormat="1" applyFont="1" applyFill="1" applyBorder="1" applyAlignment="1">
      <alignment horizontal="center" vertical="center" textRotation="90" wrapText="1"/>
    </xf>
    <xf numFmtId="1" fontId="8" fillId="3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49" fontId="10" fillId="3" borderId="6" xfId="1" applyNumberFormat="1" applyFont="1" applyFill="1" applyBorder="1" applyAlignment="1">
      <alignment horizontal="center" vertical="center" textRotation="90" wrapText="1"/>
    </xf>
    <xf numFmtId="49" fontId="8" fillId="3" borderId="6" xfId="1" applyNumberFormat="1" applyFont="1" applyFill="1" applyBorder="1" applyAlignment="1">
      <alignment horizontal="center" vertical="center" textRotation="90" wrapText="1"/>
    </xf>
    <xf numFmtId="49" fontId="11" fillId="2" borderId="1" xfId="1" applyNumberFormat="1" applyFont="1" applyFill="1" applyBorder="1" applyAlignment="1">
      <alignment horizontal="center" vertical="center" textRotation="90" wrapText="1"/>
    </xf>
    <xf numFmtId="49" fontId="11" fillId="3" borderId="1" xfId="1" applyNumberFormat="1" applyFont="1" applyFill="1" applyBorder="1" applyAlignment="1">
      <alignment horizontal="center" vertical="center" textRotation="90" wrapText="1"/>
    </xf>
    <xf numFmtId="0" fontId="12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49" fontId="15" fillId="4" borderId="1" xfId="1" applyNumberFormat="1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16" fillId="4" borderId="1" xfId="1" applyFont="1" applyFill="1" applyBorder="1"/>
    <xf numFmtId="49" fontId="17" fillId="4" borderId="1" xfId="1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16" fillId="4" borderId="1" xfId="1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center" vertical="center" wrapText="1"/>
    </xf>
    <xf numFmtId="49" fontId="15" fillId="4" borderId="1" xfId="1" applyNumberFormat="1" applyFont="1" applyFill="1" applyBorder="1" applyAlignment="1">
      <alignment horizontal="left" vertical="center" wrapText="1"/>
    </xf>
    <xf numFmtId="164" fontId="9" fillId="4" borderId="1" xfId="1" applyNumberFormat="1" applyFont="1" applyFill="1" applyBorder="1" applyAlignment="1">
      <alignment horizontal="center" vertical="center" wrapText="1"/>
    </xf>
    <xf numFmtId="2" fontId="17" fillId="0" borderId="1" xfId="1" applyNumberFormat="1" applyFont="1" applyBorder="1" applyAlignment="1">
      <alignment horizontal="center" vertical="center" wrapText="1"/>
    </xf>
    <xf numFmtId="2" fontId="17" fillId="4" borderId="1" xfId="1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1" fontId="9" fillId="4" borderId="1" xfId="1" applyNumberFormat="1" applyFont="1" applyFill="1" applyBorder="1" applyAlignment="1">
      <alignment horizontal="center" vertical="center" wrapText="1"/>
    </xf>
    <xf numFmtId="2" fontId="17" fillId="4" borderId="6" xfId="0" applyNumberFormat="1" applyFont="1" applyFill="1" applyBorder="1" applyAlignment="1">
      <alignment horizontal="center" vertical="center" wrapText="1"/>
    </xf>
    <xf numFmtId="2" fontId="9" fillId="4" borderId="6" xfId="0" applyNumberFormat="1" applyFont="1" applyFill="1" applyBorder="1" applyAlignment="1">
      <alignment horizontal="center" vertical="center" wrapText="1"/>
    </xf>
    <xf numFmtId="164" fontId="9" fillId="4" borderId="6" xfId="0" applyNumberFormat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49" fontId="17" fillId="4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2" fontId="9" fillId="4" borderId="1" xfId="1" applyNumberFormat="1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2" fontId="15" fillId="4" borderId="1" xfId="1" applyNumberFormat="1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3" borderId="3" xfId="0" applyFill="1" applyBorder="1"/>
    <xf numFmtId="0" fontId="19" fillId="0" borderId="0" xfId="0" applyFont="1" applyAlignment="1">
      <alignment vertical="center"/>
    </xf>
    <xf numFmtId="2" fontId="15" fillId="4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2" fontId="15" fillId="4" borderId="1" xfId="1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6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5" fillId="0" borderId="1" xfId="1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64" fontId="18" fillId="2" borderId="7" xfId="0" applyNumberFormat="1" applyFont="1" applyFill="1" applyBorder="1" applyAlignment="1">
      <alignment horizontal="center" vertical="center"/>
    </xf>
    <xf numFmtId="164" fontId="18" fillId="3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15" fillId="4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7">
    <cellStyle name="Normal" xfId="0" builtinId="0"/>
    <cellStyle name="Normal 2" xfId="1" xr:uid="{00000000-0005-0000-0000-000006000000}"/>
    <cellStyle name="Normal 2 2" xfId="2" xr:uid="{00000000-0005-0000-0000-000007000000}"/>
    <cellStyle name="Normal 3" xfId="3" xr:uid="{00000000-0005-0000-0000-000008000000}"/>
    <cellStyle name="Κανονικό 2" xfId="4" xr:uid="{00000000-0005-0000-0000-000009000000}"/>
    <cellStyle name="Κανονικό 3" xfId="5" xr:uid="{00000000-0005-0000-0000-00000A000000}"/>
    <cellStyle name="Κανονικό 4" xfId="6" xr:uid="{00000000-0005-0000-0000-00000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DBDBDB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9DC3E6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5"/>
  <sheetViews>
    <sheetView topLeftCell="A7" zoomScale="90" zoomScaleNormal="90" workbookViewId="0">
      <selection activeCell="B4" sqref="B4"/>
    </sheetView>
  </sheetViews>
  <sheetFormatPr defaultColWidth="8.5703125" defaultRowHeight="14.25"/>
  <cols>
    <col min="1" max="1" width="4.85546875" customWidth="1"/>
    <col min="2" max="2" width="14.42578125" customWidth="1"/>
    <col min="3" max="3" width="20.140625" customWidth="1"/>
    <col min="4" max="4" width="26.5703125" customWidth="1"/>
    <col min="5" max="5" width="5.5703125" customWidth="1"/>
    <col min="6" max="6" width="12.5703125" customWidth="1"/>
    <col min="7" max="7" width="4.140625" customWidth="1"/>
    <col min="8" max="8" width="12.42578125" customWidth="1"/>
    <col min="9" max="9" width="4.42578125" customWidth="1"/>
    <col min="10" max="10" width="11.5703125" customWidth="1"/>
    <col min="11" max="11" width="13.140625" customWidth="1"/>
    <col min="12" max="12" width="11.5703125" customWidth="1"/>
    <col min="13" max="13" width="11" customWidth="1"/>
    <col min="14" max="14" width="11.5703125" customWidth="1"/>
    <col min="15" max="15" width="10.5703125" customWidth="1"/>
    <col min="16" max="16" width="12.140625" customWidth="1"/>
    <col min="17" max="17" width="12.42578125" customWidth="1"/>
    <col min="18" max="18" width="9.140625" customWidth="1"/>
    <col min="19" max="19" width="11.42578125" customWidth="1"/>
    <col min="20" max="20" width="10" customWidth="1"/>
    <col min="21" max="21" width="11.140625" customWidth="1"/>
    <col min="22" max="22" width="8.5703125" style="14"/>
    <col min="23" max="23" width="9.85546875" customWidth="1"/>
    <col min="27" max="30" width="13.5703125" customWidth="1"/>
    <col min="31" max="31" width="15" customWidth="1"/>
    <col min="32" max="33" width="11.42578125" customWidth="1"/>
    <col min="34" max="34" width="12.140625" customWidth="1"/>
    <col min="35" max="36" width="13" customWidth="1"/>
    <col min="37" max="37" width="14" customWidth="1"/>
    <col min="38" max="39" width="11.85546875" customWidth="1"/>
    <col min="40" max="40" width="7.42578125" style="15" customWidth="1"/>
    <col min="41" max="41" width="7.5703125" style="16" customWidth="1"/>
    <col min="42" max="42" width="6.5703125" style="15" customWidth="1"/>
    <col min="43" max="43" width="7" style="16" customWidth="1"/>
    <col min="44" max="44" width="7.85546875" style="15" customWidth="1"/>
    <col min="45" max="45" width="15" customWidth="1"/>
  </cols>
  <sheetData>
    <row r="1" spans="1:45" ht="22.5" customHeight="1">
      <c r="A1" s="17" t="s">
        <v>0</v>
      </c>
      <c r="AN1" s="18"/>
      <c r="AO1" s="19"/>
      <c r="AP1" s="18"/>
      <c r="AQ1" s="19"/>
      <c r="AR1" s="18"/>
    </row>
    <row r="2" spans="1:45" ht="15" customHeight="1">
      <c r="A2" s="20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21"/>
      <c r="V2" s="21"/>
      <c r="W2" s="21"/>
      <c r="X2" s="21"/>
      <c r="Y2" s="21"/>
      <c r="Z2" s="21"/>
      <c r="AA2" s="17"/>
      <c r="AB2" s="17"/>
      <c r="AC2" s="17"/>
      <c r="AD2" s="17"/>
      <c r="AE2" s="21"/>
      <c r="AF2" s="21"/>
      <c r="AG2" s="21"/>
      <c r="AH2" s="21"/>
      <c r="AI2" s="21"/>
      <c r="AJ2" s="21"/>
      <c r="AK2" s="21"/>
      <c r="AL2" s="21"/>
      <c r="AM2" s="21"/>
    </row>
    <row r="3" spans="1:45" ht="29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3" t="s">
        <v>2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2" t="s">
        <v>3</v>
      </c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1" t="s">
        <v>4</v>
      </c>
      <c r="AO3" s="11"/>
      <c r="AP3" s="11"/>
      <c r="AQ3" s="11"/>
      <c r="AR3" s="11"/>
      <c r="AS3" s="10" t="s">
        <v>5</v>
      </c>
    </row>
    <row r="4" spans="1:45" ht="45.75" customHeight="1">
      <c r="A4" s="23"/>
      <c r="B4" s="23"/>
      <c r="C4" s="23"/>
      <c r="D4" s="23"/>
      <c r="E4" s="24"/>
      <c r="F4" s="9" t="s">
        <v>6</v>
      </c>
      <c r="G4" s="9"/>
      <c r="H4" s="9" t="s">
        <v>7</v>
      </c>
      <c r="I4" s="9"/>
      <c r="J4" s="9" t="s">
        <v>8</v>
      </c>
      <c r="K4" s="9"/>
      <c r="L4" s="9" t="s">
        <v>9</v>
      </c>
      <c r="M4" s="9"/>
      <c r="N4" s="9" t="s">
        <v>10</v>
      </c>
      <c r="O4" s="9"/>
      <c r="P4" s="9" t="s">
        <v>11</v>
      </c>
      <c r="Q4" s="9"/>
      <c r="R4" s="9"/>
      <c r="S4" s="9" t="s">
        <v>12</v>
      </c>
      <c r="T4" s="9"/>
      <c r="U4" s="9" t="s">
        <v>13</v>
      </c>
      <c r="V4" s="9"/>
      <c r="W4" s="9"/>
      <c r="X4" s="9"/>
      <c r="Y4" s="9"/>
      <c r="Z4" s="25"/>
      <c r="AA4" s="9" t="s">
        <v>14</v>
      </c>
      <c r="AB4" s="9"/>
      <c r="AC4" s="9"/>
      <c r="AD4" s="9"/>
      <c r="AE4" s="9" t="s">
        <v>15</v>
      </c>
      <c r="AF4" s="9"/>
      <c r="AG4" s="9"/>
      <c r="AH4" s="9" t="s">
        <v>16</v>
      </c>
      <c r="AI4" s="9"/>
      <c r="AJ4" s="9"/>
      <c r="AK4" s="9" t="s">
        <v>17</v>
      </c>
      <c r="AL4" s="9"/>
      <c r="AM4" s="9"/>
      <c r="AN4" s="11"/>
      <c r="AO4" s="11"/>
      <c r="AP4" s="11"/>
      <c r="AQ4" s="11"/>
      <c r="AR4" s="11"/>
      <c r="AS4" s="10"/>
    </row>
    <row r="5" spans="1:45" ht="15" customHeight="1">
      <c r="A5" s="23"/>
      <c r="B5" s="23"/>
      <c r="C5" s="23"/>
      <c r="D5" s="23"/>
      <c r="E5" s="24"/>
      <c r="F5" s="8" t="s">
        <v>18</v>
      </c>
      <c r="G5" s="8"/>
      <c r="H5" s="7" t="s">
        <v>19</v>
      </c>
      <c r="I5" s="7"/>
      <c r="J5" s="6" t="s">
        <v>18</v>
      </c>
      <c r="K5" s="6"/>
      <c r="L5" s="6" t="s">
        <v>19</v>
      </c>
      <c r="M5" s="6"/>
      <c r="N5" s="6" t="s">
        <v>20</v>
      </c>
      <c r="O5" s="6"/>
      <c r="P5" s="6" t="s">
        <v>21</v>
      </c>
      <c r="Q5" s="6"/>
      <c r="R5" s="6"/>
      <c r="S5" s="6" t="s">
        <v>22</v>
      </c>
      <c r="T5" s="6"/>
      <c r="U5" s="6" t="s">
        <v>23</v>
      </c>
      <c r="V5" s="6"/>
      <c r="W5" s="6"/>
      <c r="X5" s="6"/>
      <c r="Y5" s="6"/>
      <c r="Z5" s="26"/>
      <c r="AA5" s="6" t="s">
        <v>24</v>
      </c>
      <c r="AB5" s="6"/>
      <c r="AC5" s="6"/>
      <c r="AD5" s="6"/>
      <c r="AE5" s="6" t="s">
        <v>25</v>
      </c>
      <c r="AF5" s="6"/>
      <c r="AG5" s="6"/>
      <c r="AH5" s="6" t="s">
        <v>26</v>
      </c>
      <c r="AI5" s="6"/>
      <c r="AJ5" s="6"/>
      <c r="AK5" s="6" t="s">
        <v>27</v>
      </c>
      <c r="AL5" s="6"/>
      <c r="AM5" s="6"/>
      <c r="AN5" s="11"/>
      <c r="AO5" s="11"/>
      <c r="AP5" s="11"/>
      <c r="AQ5" s="11"/>
      <c r="AR5" s="11"/>
      <c r="AS5" s="10"/>
    </row>
    <row r="6" spans="1:45" ht="165" customHeight="1">
      <c r="A6" s="27" t="s">
        <v>28</v>
      </c>
      <c r="B6" s="28" t="s">
        <v>29</v>
      </c>
      <c r="C6" s="29" t="s">
        <v>30</v>
      </c>
      <c r="D6" s="30" t="s">
        <v>31</v>
      </c>
      <c r="E6" s="31" t="s">
        <v>32</v>
      </c>
      <c r="F6" s="32" t="s">
        <v>33</v>
      </c>
      <c r="G6" s="33" t="s">
        <v>34</v>
      </c>
      <c r="H6" s="32" t="s">
        <v>35</v>
      </c>
      <c r="I6" s="33" t="s">
        <v>34</v>
      </c>
      <c r="J6" s="32" t="s">
        <v>35</v>
      </c>
      <c r="K6" s="32" t="s">
        <v>36</v>
      </c>
      <c r="L6" s="32" t="s">
        <v>35</v>
      </c>
      <c r="M6" s="32" t="s">
        <v>37</v>
      </c>
      <c r="N6" s="32" t="s">
        <v>35</v>
      </c>
      <c r="O6" s="32" t="s">
        <v>38</v>
      </c>
      <c r="P6" s="32" t="s">
        <v>39</v>
      </c>
      <c r="Q6" s="32" t="s">
        <v>40</v>
      </c>
      <c r="R6" s="34" t="s">
        <v>41</v>
      </c>
      <c r="S6" s="32" t="s">
        <v>42</v>
      </c>
      <c r="T6" s="34" t="s">
        <v>43</v>
      </c>
      <c r="U6" s="32" t="s">
        <v>44</v>
      </c>
      <c r="V6" s="33" t="s">
        <v>45</v>
      </c>
      <c r="W6" s="32" t="s">
        <v>46</v>
      </c>
      <c r="X6" s="33" t="s">
        <v>45</v>
      </c>
      <c r="Y6" s="34" t="s">
        <v>47</v>
      </c>
      <c r="Z6" s="35" t="s">
        <v>48</v>
      </c>
      <c r="AA6" s="36" t="s">
        <v>49</v>
      </c>
      <c r="AB6" s="37" t="s">
        <v>50</v>
      </c>
      <c r="AC6" s="37" t="s">
        <v>51</v>
      </c>
      <c r="AD6" s="37" t="s">
        <v>52</v>
      </c>
      <c r="AE6" s="32" t="s">
        <v>44</v>
      </c>
      <c r="AF6" s="33" t="s">
        <v>45</v>
      </c>
      <c r="AG6" s="33" t="s">
        <v>53</v>
      </c>
      <c r="AH6" s="38" t="s">
        <v>54</v>
      </c>
      <c r="AI6" s="38" t="s">
        <v>55</v>
      </c>
      <c r="AJ6" s="39" t="s">
        <v>56</v>
      </c>
      <c r="AK6" s="32" t="s">
        <v>46</v>
      </c>
      <c r="AL6" s="33" t="s">
        <v>45</v>
      </c>
      <c r="AM6" s="39" t="s">
        <v>56</v>
      </c>
      <c r="AN6" s="40" t="s">
        <v>57</v>
      </c>
      <c r="AO6" s="41" t="s">
        <v>58</v>
      </c>
      <c r="AP6" s="40" t="s">
        <v>59</v>
      </c>
      <c r="AQ6" s="41" t="s">
        <v>60</v>
      </c>
      <c r="AR6" s="40" t="s">
        <v>61</v>
      </c>
      <c r="AS6" s="41" t="s">
        <v>62</v>
      </c>
    </row>
    <row r="7" spans="1:45" ht="136.5" customHeight="1">
      <c r="A7" s="42">
        <v>1</v>
      </c>
      <c r="B7" s="43" t="s">
        <v>63</v>
      </c>
      <c r="C7" s="44" t="s">
        <v>64</v>
      </c>
      <c r="D7" s="45" t="s">
        <v>65</v>
      </c>
      <c r="E7" s="46" t="s">
        <v>66</v>
      </c>
      <c r="F7" s="46" t="s">
        <v>67</v>
      </c>
      <c r="G7" s="47" t="s">
        <v>68</v>
      </c>
      <c r="H7" s="48"/>
      <c r="I7" s="48"/>
      <c r="J7" s="46" t="s">
        <v>69</v>
      </c>
      <c r="K7" s="46" t="s">
        <v>70</v>
      </c>
      <c r="L7" s="46"/>
      <c r="M7" s="46"/>
      <c r="N7" s="46"/>
      <c r="O7" s="46"/>
      <c r="P7" s="46" t="s">
        <v>71</v>
      </c>
      <c r="Q7" s="46" t="s">
        <v>72</v>
      </c>
      <c r="R7" s="49" t="s">
        <v>73</v>
      </c>
      <c r="S7" s="50" t="s">
        <v>74</v>
      </c>
      <c r="T7" s="50" t="s">
        <v>74</v>
      </c>
      <c r="U7" s="51" t="s">
        <v>75</v>
      </c>
      <c r="V7" s="52">
        <v>0.3</v>
      </c>
      <c r="W7" s="53" t="s">
        <v>76</v>
      </c>
      <c r="X7" s="54">
        <v>9</v>
      </c>
      <c r="Y7" s="55" t="s">
        <v>74</v>
      </c>
      <c r="Z7" s="56" t="s">
        <v>73</v>
      </c>
      <c r="AA7" s="57">
        <v>13</v>
      </c>
      <c r="AB7" s="58">
        <v>33</v>
      </c>
      <c r="AC7" s="58">
        <v>0</v>
      </c>
      <c r="AD7" s="58">
        <v>0</v>
      </c>
      <c r="AE7" s="51" t="s">
        <v>75</v>
      </c>
      <c r="AF7" s="52">
        <v>0.3</v>
      </c>
      <c r="AG7" s="59"/>
      <c r="AH7" s="60" t="s">
        <v>77</v>
      </c>
      <c r="AI7" s="61">
        <v>2.08</v>
      </c>
      <c r="AJ7" s="61"/>
      <c r="AK7" s="53" t="s">
        <v>76</v>
      </c>
      <c r="AL7" s="54">
        <v>9</v>
      </c>
      <c r="AM7" s="54">
        <v>0</v>
      </c>
      <c r="AN7" s="62"/>
      <c r="AO7" s="63">
        <f>IF(2*AG7&lt;10,2*AG7,10)</f>
        <v>0</v>
      </c>
      <c r="AP7" s="64">
        <f>IF(2*AJ7&lt;10,2*AJ7,10)</f>
        <v>0</v>
      </c>
      <c r="AQ7" s="63">
        <f>IF(2*AM7&lt;10,2*AM7,10)</f>
        <v>0</v>
      </c>
      <c r="AR7" s="65">
        <f>AN7*0.35+AO7*0.2+AP7*0.25+AQ7*0.2</f>
        <v>0</v>
      </c>
      <c r="AS7" s="66">
        <f>AR7*1.05</f>
        <v>0</v>
      </c>
    </row>
    <row r="8" spans="1:45" ht="60">
      <c r="A8" s="42">
        <v>2</v>
      </c>
      <c r="B8" s="67" t="s">
        <v>78</v>
      </c>
      <c r="C8" s="68" t="s">
        <v>64</v>
      </c>
      <c r="D8" s="45" t="s">
        <v>65</v>
      </c>
      <c r="E8" s="46" t="s">
        <v>66</v>
      </c>
      <c r="F8" s="47" t="s">
        <v>79</v>
      </c>
      <c r="G8" s="47" t="s">
        <v>68</v>
      </c>
      <c r="H8" s="47"/>
      <c r="I8" s="47"/>
      <c r="J8" s="47"/>
      <c r="K8" s="47"/>
      <c r="L8" s="47"/>
      <c r="M8" s="47"/>
      <c r="N8" s="47"/>
      <c r="O8" s="47"/>
      <c r="P8" s="47" t="s">
        <v>80</v>
      </c>
      <c r="Q8" s="47" t="s">
        <v>81</v>
      </c>
      <c r="R8" s="69" t="s">
        <v>82</v>
      </c>
      <c r="S8" s="70" t="s">
        <v>74</v>
      </c>
      <c r="T8" s="70" t="s">
        <v>74</v>
      </c>
      <c r="U8" s="71" t="s">
        <v>83</v>
      </c>
      <c r="V8" s="72">
        <v>3.24</v>
      </c>
      <c r="W8" s="73" t="s">
        <v>84</v>
      </c>
      <c r="X8" s="54">
        <v>1.25</v>
      </c>
      <c r="Y8" s="56"/>
      <c r="Z8" s="56" t="s">
        <v>73</v>
      </c>
      <c r="AA8" s="57">
        <v>14</v>
      </c>
      <c r="AB8" s="58">
        <v>36</v>
      </c>
      <c r="AC8" s="58">
        <v>8</v>
      </c>
      <c r="AD8" s="58">
        <v>19</v>
      </c>
      <c r="AE8" s="71" t="s">
        <v>83</v>
      </c>
      <c r="AF8" s="72">
        <v>3.24</v>
      </c>
      <c r="AG8" s="61">
        <v>1.6</v>
      </c>
      <c r="AH8" s="60" t="s">
        <v>85</v>
      </c>
      <c r="AI8" s="61">
        <v>2.93</v>
      </c>
      <c r="AJ8" s="61">
        <v>0.9</v>
      </c>
      <c r="AK8" s="73" t="s">
        <v>84</v>
      </c>
      <c r="AL8" s="54">
        <v>1.25</v>
      </c>
      <c r="AM8" s="54">
        <v>0</v>
      </c>
      <c r="AN8" s="64">
        <v>7</v>
      </c>
      <c r="AO8" s="63">
        <f>IF(2*AG8&lt;10,2*AG8,10)</f>
        <v>3.2</v>
      </c>
      <c r="AP8" s="64">
        <f>IF(2*AJ8&lt;10,2*AJ8,10)</f>
        <v>1.8</v>
      </c>
      <c r="AQ8" s="63">
        <f>IF(2*AM8&lt;10,2*AM8,10)</f>
        <v>0</v>
      </c>
      <c r="AR8" s="65">
        <f>AN8*0.35+AO8*0.2+AP8*0.25+AQ8*0.2</f>
        <v>3.54</v>
      </c>
      <c r="AS8" s="66">
        <f>AR8*1.05</f>
        <v>3.7170000000000001</v>
      </c>
    </row>
    <row r="9" spans="1:45" ht="55.5" customHeight="1">
      <c r="A9" s="42">
        <v>3</v>
      </c>
      <c r="B9" s="67" t="s">
        <v>86</v>
      </c>
      <c r="C9" s="74" t="s">
        <v>64</v>
      </c>
      <c r="D9" s="45" t="s">
        <v>65</v>
      </c>
      <c r="E9" s="46" t="s">
        <v>66</v>
      </c>
      <c r="F9" s="47" t="s">
        <v>87</v>
      </c>
      <c r="G9" s="47" t="s">
        <v>68</v>
      </c>
      <c r="H9" s="47"/>
      <c r="I9" s="47"/>
      <c r="J9" s="47" t="s">
        <v>88</v>
      </c>
      <c r="K9" s="47" t="s">
        <v>89</v>
      </c>
      <c r="L9" s="47"/>
      <c r="M9" s="47"/>
      <c r="N9" s="47"/>
      <c r="O9" s="47"/>
      <c r="P9" s="47" t="s">
        <v>90</v>
      </c>
      <c r="Q9" s="47" t="s">
        <v>91</v>
      </c>
      <c r="R9" s="69" t="s">
        <v>82</v>
      </c>
      <c r="S9" s="70"/>
      <c r="T9" s="70"/>
      <c r="U9" s="71" t="s">
        <v>92</v>
      </c>
      <c r="V9" s="72">
        <v>8.36</v>
      </c>
      <c r="W9" s="75"/>
      <c r="X9" s="54"/>
      <c r="Y9" s="56" t="s">
        <v>82</v>
      </c>
      <c r="Z9" s="56" t="s">
        <v>82</v>
      </c>
      <c r="AA9" s="57">
        <v>11</v>
      </c>
      <c r="AB9" s="58">
        <v>21</v>
      </c>
      <c r="AC9" s="58">
        <v>11</v>
      </c>
      <c r="AD9" s="58">
        <v>20</v>
      </c>
      <c r="AE9" s="71" t="s">
        <v>92</v>
      </c>
      <c r="AF9" s="72">
        <v>8.36</v>
      </c>
      <c r="AG9" s="61">
        <v>6</v>
      </c>
      <c r="AH9" s="60" t="s">
        <v>85</v>
      </c>
      <c r="AI9" s="61">
        <v>5.98</v>
      </c>
      <c r="AJ9" s="61">
        <v>4.327</v>
      </c>
      <c r="AK9" s="73"/>
      <c r="AL9" s="54"/>
      <c r="AM9" s="54"/>
      <c r="AN9" s="64">
        <v>9</v>
      </c>
      <c r="AO9" s="63">
        <f>IF(2*AG9&lt;10,2*AG9,10)</f>
        <v>10</v>
      </c>
      <c r="AP9" s="64">
        <f>IF(2*AJ9&lt;10,2*AJ9,10)</f>
        <v>8.6539999999999999</v>
      </c>
      <c r="AQ9" s="63">
        <f>IF(2*AM9&lt;10,2*AM9,10)</f>
        <v>0</v>
      </c>
      <c r="AR9" s="65">
        <f>AN9*0.35+AO9*0.2+AP9*0.25+AQ9*0.2</f>
        <v>7.3135000000000003</v>
      </c>
      <c r="AS9" s="66">
        <f>AR9*1.05</f>
        <v>7.6791749999999999</v>
      </c>
    </row>
    <row r="10" spans="1:45" ht="84">
      <c r="A10" s="42">
        <v>4</v>
      </c>
      <c r="B10" s="67" t="s">
        <v>93</v>
      </c>
      <c r="C10" s="44" t="s">
        <v>64</v>
      </c>
      <c r="D10" s="45" t="s">
        <v>65</v>
      </c>
      <c r="E10" s="46" t="s">
        <v>66</v>
      </c>
      <c r="F10" s="47" t="s">
        <v>94</v>
      </c>
      <c r="G10" s="47" t="s">
        <v>95</v>
      </c>
      <c r="H10" s="47"/>
      <c r="I10" s="47"/>
      <c r="J10" s="47"/>
      <c r="K10" s="47"/>
      <c r="L10" s="47"/>
      <c r="M10" s="47"/>
      <c r="N10" s="47"/>
      <c r="O10" s="47"/>
      <c r="P10" s="47" t="s">
        <v>90</v>
      </c>
      <c r="Q10" s="47" t="s">
        <v>96</v>
      </c>
      <c r="R10" s="69" t="s">
        <v>82</v>
      </c>
      <c r="S10" s="70" t="s">
        <v>74</v>
      </c>
      <c r="T10" s="70" t="s">
        <v>74</v>
      </c>
      <c r="U10" s="71" t="s">
        <v>97</v>
      </c>
      <c r="V10" s="72">
        <v>10.75</v>
      </c>
      <c r="W10" s="49" t="s">
        <v>98</v>
      </c>
      <c r="X10" s="56">
        <v>2.8</v>
      </c>
      <c r="Y10" s="56" t="s">
        <v>82</v>
      </c>
      <c r="Z10" s="56" t="s">
        <v>82</v>
      </c>
      <c r="AA10" s="57">
        <v>15</v>
      </c>
      <c r="AB10" s="58">
        <v>24</v>
      </c>
      <c r="AC10" s="58">
        <v>11</v>
      </c>
      <c r="AD10" s="58">
        <v>17</v>
      </c>
      <c r="AE10" s="71" t="s">
        <v>97</v>
      </c>
      <c r="AF10" s="72">
        <v>10.75</v>
      </c>
      <c r="AG10" s="61">
        <v>4.1500000000000004</v>
      </c>
      <c r="AH10" s="60" t="s">
        <v>85</v>
      </c>
      <c r="AI10" s="72">
        <v>6.41</v>
      </c>
      <c r="AJ10" s="72">
        <v>2</v>
      </c>
      <c r="AK10" s="49" t="s">
        <v>98</v>
      </c>
      <c r="AL10" s="56">
        <v>2.8</v>
      </c>
      <c r="AM10" s="56">
        <v>0.92</v>
      </c>
      <c r="AN10" s="64">
        <v>9</v>
      </c>
      <c r="AO10" s="63">
        <f>IF(2*AG10&lt;10,2*AG10,10)</f>
        <v>8.3000000000000007</v>
      </c>
      <c r="AP10" s="64">
        <f>IF(2*AJ10&lt;10,2*AJ10,10)</f>
        <v>4</v>
      </c>
      <c r="AQ10" s="63">
        <f>IF(2*AM10&lt;10,2*AM10,10)</f>
        <v>1.84</v>
      </c>
      <c r="AR10" s="65">
        <f>AN10*0.35+AO10*0.2+AP10*0.25+AQ10*0.2</f>
        <v>6.1779999999999999</v>
      </c>
      <c r="AS10" s="66">
        <f>AR10*1.05</f>
        <v>6.4869000000000003</v>
      </c>
    </row>
    <row r="11" spans="1:45">
      <c r="AN11"/>
      <c r="AO11"/>
      <c r="AP11"/>
      <c r="AQ11"/>
      <c r="AR11"/>
    </row>
    <row r="12" spans="1:45">
      <c r="AN12"/>
      <c r="AO12"/>
      <c r="AP12"/>
      <c r="AQ12"/>
      <c r="AR12"/>
    </row>
    <row r="13" spans="1:45">
      <c r="AN13"/>
      <c r="AO13"/>
      <c r="AP13"/>
      <c r="AQ13"/>
      <c r="AR13"/>
    </row>
    <row r="14" spans="1:45">
      <c r="AN14"/>
      <c r="AO14"/>
      <c r="AP14"/>
      <c r="AQ14"/>
      <c r="AR14"/>
    </row>
    <row r="15" spans="1:45">
      <c r="AN15"/>
      <c r="AO15"/>
      <c r="AP15"/>
      <c r="AQ15"/>
      <c r="AR15"/>
    </row>
    <row r="16" spans="1:45">
      <c r="AN16"/>
      <c r="AO16"/>
      <c r="AP16"/>
      <c r="AQ16"/>
      <c r="AR16"/>
    </row>
    <row r="17" spans="40:44">
      <c r="AN17"/>
      <c r="AO17"/>
      <c r="AP17"/>
      <c r="AQ17"/>
      <c r="AR17"/>
    </row>
    <row r="18" spans="40:44">
      <c r="AN18"/>
      <c r="AO18"/>
      <c r="AP18"/>
      <c r="AQ18"/>
      <c r="AR18"/>
    </row>
    <row r="19" spans="40:44">
      <c r="AN19"/>
      <c r="AO19"/>
      <c r="AP19"/>
      <c r="AQ19"/>
      <c r="AR19"/>
    </row>
    <row r="20" spans="40:44">
      <c r="AN20"/>
      <c r="AO20"/>
      <c r="AP20"/>
      <c r="AQ20"/>
      <c r="AR20"/>
    </row>
    <row r="21" spans="40:44">
      <c r="AN21"/>
      <c r="AO21"/>
      <c r="AP21"/>
      <c r="AQ21"/>
      <c r="AR21"/>
    </row>
    <row r="22" spans="40:44">
      <c r="AN22"/>
      <c r="AO22"/>
      <c r="AP22"/>
      <c r="AQ22"/>
      <c r="AR22"/>
    </row>
    <row r="23" spans="40:44">
      <c r="AN23"/>
      <c r="AO23"/>
      <c r="AP23"/>
      <c r="AQ23"/>
      <c r="AR23"/>
    </row>
    <row r="24" spans="40:44">
      <c r="AN24"/>
      <c r="AO24"/>
      <c r="AP24"/>
      <c r="AQ24"/>
      <c r="AR24"/>
    </row>
    <row r="25" spans="40:44">
      <c r="AN25" s="76"/>
      <c r="AO25" s="77"/>
      <c r="AP25" s="76"/>
      <c r="AQ25" s="77"/>
      <c r="AR25" s="76"/>
    </row>
  </sheetData>
  <mergeCells count="28">
    <mergeCell ref="AH5:AJ5"/>
    <mergeCell ref="AK5:AM5"/>
    <mergeCell ref="P5:R5"/>
    <mergeCell ref="S5:T5"/>
    <mergeCell ref="U5:Y5"/>
    <mergeCell ref="AA5:AD5"/>
    <mergeCell ref="AE5:AG5"/>
    <mergeCell ref="F5:G5"/>
    <mergeCell ref="H5:I5"/>
    <mergeCell ref="J5:K5"/>
    <mergeCell ref="L5:M5"/>
    <mergeCell ref="N5:O5"/>
    <mergeCell ref="P3:Z3"/>
    <mergeCell ref="AA3:AM3"/>
    <mergeCell ref="AN3:AR5"/>
    <mergeCell ref="AS3:AS5"/>
    <mergeCell ref="F4:G4"/>
    <mergeCell ref="H4:I4"/>
    <mergeCell ref="J4:K4"/>
    <mergeCell ref="L4:M4"/>
    <mergeCell ref="N4:O4"/>
    <mergeCell ref="P4:R4"/>
    <mergeCell ref="S4:T4"/>
    <mergeCell ref="U4:Y4"/>
    <mergeCell ref="AA4:AD4"/>
    <mergeCell ref="AE4:AG4"/>
    <mergeCell ref="AH4:AJ4"/>
    <mergeCell ref="AK4:AM4"/>
  </mergeCells>
  <pageMargins left="0.7" right="0.7" top="0.75" bottom="0.75" header="0.511811023622047" footer="0.511811023622047"/>
  <pageSetup paperSize="9" scale="6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25"/>
  <sheetViews>
    <sheetView topLeftCell="F4" zoomScale="90" zoomScaleNormal="90" workbookViewId="0">
      <selection activeCell="B1" sqref="B1"/>
    </sheetView>
  </sheetViews>
  <sheetFormatPr defaultColWidth="8.5703125" defaultRowHeight="14.25"/>
  <cols>
    <col min="1" max="1" width="4.85546875" customWidth="1"/>
    <col min="2" max="2" width="14.42578125" customWidth="1"/>
    <col min="3" max="3" width="20.140625" customWidth="1"/>
    <col min="4" max="4" width="27.5703125" customWidth="1"/>
    <col min="5" max="5" width="5.5703125" customWidth="1"/>
    <col min="6" max="6" width="12.5703125" customWidth="1"/>
    <col min="7" max="7" width="4.140625" customWidth="1"/>
    <col min="8" max="8" width="12.42578125" customWidth="1"/>
    <col min="9" max="9" width="4.42578125" customWidth="1"/>
    <col min="10" max="10" width="11.5703125" customWidth="1"/>
    <col min="11" max="11" width="13.140625" customWidth="1"/>
    <col min="12" max="12" width="11.5703125" customWidth="1"/>
    <col min="13" max="13" width="11" customWidth="1"/>
    <col min="14" max="14" width="11.5703125" customWidth="1"/>
    <col min="15" max="15" width="10.5703125" customWidth="1"/>
    <col min="16" max="16" width="12.140625" customWidth="1"/>
    <col min="17" max="17" width="12.42578125" customWidth="1"/>
    <col min="18" max="18" width="9.140625" customWidth="1"/>
    <col min="19" max="19" width="11.42578125" customWidth="1"/>
    <col min="20" max="20" width="10" customWidth="1"/>
    <col min="21" max="21" width="11.140625" customWidth="1"/>
    <col min="22" max="22" width="8.5703125" style="14"/>
    <col min="23" max="23" width="9.85546875" customWidth="1"/>
    <col min="27" max="30" width="13.5703125" customWidth="1"/>
    <col min="31" max="31" width="15" customWidth="1"/>
    <col min="32" max="33" width="11.42578125" customWidth="1"/>
    <col min="34" max="34" width="12.140625" customWidth="1"/>
    <col min="35" max="36" width="13" customWidth="1"/>
    <col min="37" max="37" width="14" customWidth="1"/>
    <col min="38" max="39" width="11.85546875" customWidth="1"/>
    <col min="40" max="40" width="7.42578125" style="15" customWidth="1"/>
    <col min="41" max="41" width="7.5703125" style="16" customWidth="1"/>
    <col min="42" max="42" width="6.5703125" style="15" customWidth="1"/>
    <col min="43" max="43" width="7" style="16" customWidth="1"/>
    <col min="44" max="44" width="7.85546875" style="15" customWidth="1"/>
    <col min="45" max="45" width="15" customWidth="1"/>
    <col min="46" max="46" width="39.85546875" customWidth="1"/>
  </cols>
  <sheetData>
    <row r="1" spans="1:46" ht="22.5" customHeight="1">
      <c r="A1" s="17" t="s">
        <v>0</v>
      </c>
      <c r="AN1" s="18"/>
      <c r="AO1" s="19"/>
      <c r="AP1" s="18"/>
      <c r="AQ1" s="19"/>
      <c r="AR1" s="18"/>
    </row>
    <row r="2" spans="1:46" ht="15" customHeight="1">
      <c r="A2" s="5" t="s">
        <v>99</v>
      </c>
      <c r="B2" s="5"/>
      <c r="C2" s="5"/>
      <c r="D2" s="5"/>
      <c r="E2" s="5"/>
      <c r="F2" s="5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21"/>
      <c r="V2" s="21"/>
      <c r="W2" s="21"/>
      <c r="X2" s="21"/>
      <c r="Y2" s="21"/>
      <c r="Z2" s="21"/>
      <c r="AA2" s="17"/>
      <c r="AB2" s="17"/>
      <c r="AC2" s="17"/>
      <c r="AD2" s="17"/>
      <c r="AE2" s="21"/>
      <c r="AF2" s="21"/>
      <c r="AG2" s="21"/>
      <c r="AH2" s="21"/>
      <c r="AI2" s="21"/>
      <c r="AJ2" s="21"/>
      <c r="AK2" s="21"/>
      <c r="AL2" s="21"/>
      <c r="AM2" s="21"/>
    </row>
    <row r="3" spans="1:46" ht="29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3" t="s">
        <v>2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2" t="s">
        <v>3</v>
      </c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1" t="s">
        <v>4</v>
      </c>
      <c r="AO3" s="11"/>
      <c r="AP3" s="11"/>
      <c r="AQ3" s="11"/>
      <c r="AR3" s="11"/>
      <c r="AS3" s="10" t="s">
        <v>5</v>
      </c>
      <c r="AT3" s="4" t="s">
        <v>100</v>
      </c>
    </row>
    <row r="4" spans="1:46" ht="45.75" customHeight="1">
      <c r="A4" s="23"/>
      <c r="B4" s="23"/>
      <c r="C4" s="23"/>
      <c r="D4" s="23"/>
      <c r="E4" s="24"/>
      <c r="F4" s="9" t="s">
        <v>6</v>
      </c>
      <c r="G4" s="9"/>
      <c r="H4" s="9" t="s">
        <v>7</v>
      </c>
      <c r="I4" s="9"/>
      <c r="J4" s="9" t="s">
        <v>8</v>
      </c>
      <c r="K4" s="9"/>
      <c r="L4" s="9" t="s">
        <v>9</v>
      </c>
      <c r="M4" s="9"/>
      <c r="N4" s="9" t="s">
        <v>10</v>
      </c>
      <c r="O4" s="9"/>
      <c r="P4" s="9" t="s">
        <v>11</v>
      </c>
      <c r="Q4" s="9"/>
      <c r="R4" s="9"/>
      <c r="S4" s="9" t="s">
        <v>12</v>
      </c>
      <c r="T4" s="9"/>
      <c r="U4" s="9" t="s">
        <v>13</v>
      </c>
      <c r="V4" s="9"/>
      <c r="W4" s="9"/>
      <c r="X4" s="9"/>
      <c r="Y4" s="9"/>
      <c r="Z4" s="25"/>
      <c r="AA4" s="9" t="s">
        <v>14</v>
      </c>
      <c r="AB4" s="9"/>
      <c r="AC4" s="9"/>
      <c r="AD4" s="9"/>
      <c r="AE4" s="9" t="s">
        <v>15</v>
      </c>
      <c r="AF4" s="9"/>
      <c r="AG4" s="9"/>
      <c r="AH4" s="9" t="s">
        <v>16</v>
      </c>
      <c r="AI4" s="9"/>
      <c r="AJ4" s="9"/>
      <c r="AK4" s="3" t="s">
        <v>17</v>
      </c>
      <c r="AL4" s="3"/>
      <c r="AM4" s="3"/>
      <c r="AN4" s="11"/>
      <c r="AO4" s="11"/>
      <c r="AP4" s="11"/>
      <c r="AQ4" s="11"/>
      <c r="AR4" s="11"/>
      <c r="AS4" s="10"/>
      <c r="AT4" s="4"/>
    </row>
    <row r="5" spans="1:46" ht="15" customHeight="1">
      <c r="A5" s="23"/>
      <c r="B5" s="23"/>
      <c r="C5" s="23"/>
      <c r="D5" s="23"/>
      <c r="E5" s="24"/>
      <c r="F5" s="8" t="s">
        <v>18</v>
      </c>
      <c r="G5" s="8"/>
      <c r="H5" s="7" t="s">
        <v>19</v>
      </c>
      <c r="I5" s="7"/>
      <c r="J5" s="6" t="s">
        <v>18</v>
      </c>
      <c r="K5" s="6"/>
      <c r="L5" s="6" t="s">
        <v>19</v>
      </c>
      <c r="M5" s="6"/>
      <c r="N5" s="6" t="s">
        <v>20</v>
      </c>
      <c r="O5" s="6"/>
      <c r="P5" s="6" t="s">
        <v>21</v>
      </c>
      <c r="Q5" s="6"/>
      <c r="R5" s="6"/>
      <c r="S5" s="6" t="s">
        <v>22</v>
      </c>
      <c r="T5" s="6"/>
      <c r="U5" s="6" t="s">
        <v>23</v>
      </c>
      <c r="V5" s="6"/>
      <c r="W5" s="6"/>
      <c r="X5" s="6"/>
      <c r="Y5" s="6"/>
      <c r="Z5" s="26"/>
      <c r="AA5" s="6" t="s">
        <v>24</v>
      </c>
      <c r="AB5" s="6"/>
      <c r="AC5" s="6"/>
      <c r="AD5" s="6"/>
      <c r="AE5" s="6" t="s">
        <v>25</v>
      </c>
      <c r="AF5" s="6"/>
      <c r="AG5" s="6"/>
      <c r="AH5" s="6" t="s">
        <v>26</v>
      </c>
      <c r="AI5" s="6"/>
      <c r="AJ5" s="6"/>
      <c r="AK5" s="6" t="s">
        <v>27</v>
      </c>
      <c r="AL5" s="6"/>
      <c r="AM5" s="6"/>
      <c r="AN5" s="11"/>
      <c r="AO5" s="11"/>
      <c r="AP5" s="11"/>
      <c r="AQ5" s="11"/>
      <c r="AR5" s="11"/>
      <c r="AS5" s="10"/>
      <c r="AT5" s="4"/>
    </row>
    <row r="6" spans="1:46" ht="165" customHeight="1">
      <c r="A6" s="27" t="s">
        <v>28</v>
      </c>
      <c r="B6" s="28" t="s">
        <v>29</v>
      </c>
      <c r="C6" s="29" t="s">
        <v>30</v>
      </c>
      <c r="D6" s="30" t="s">
        <v>31</v>
      </c>
      <c r="E6" s="31" t="s">
        <v>32</v>
      </c>
      <c r="F6" s="32" t="s">
        <v>33</v>
      </c>
      <c r="G6" s="33" t="s">
        <v>34</v>
      </c>
      <c r="H6" s="32" t="s">
        <v>35</v>
      </c>
      <c r="I6" s="33" t="s">
        <v>34</v>
      </c>
      <c r="J6" s="32" t="s">
        <v>35</v>
      </c>
      <c r="K6" s="32" t="s">
        <v>36</v>
      </c>
      <c r="L6" s="32" t="s">
        <v>35</v>
      </c>
      <c r="M6" s="32" t="s">
        <v>37</v>
      </c>
      <c r="N6" s="32" t="s">
        <v>35</v>
      </c>
      <c r="O6" s="32" t="s">
        <v>38</v>
      </c>
      <c r="P6" s="32" t="s">
        <v>39</v>
      </c>
      <c r="Q6" s="32" t="s">
        <v>40</v>
      </c>
      <c r="R6" s="34" t="s">
        <v>41</v>
      </c>
      <c r="S6" s="32" t="s">
        <v>42</v>
      </c>
      <c r="T6" s="34" t="s">
        <v>43</v>
      </c>
      <c r="U6" s="32" t="s">
        <v>44</v>
      </c>
      <c r="V6" s="33" t="s">
        <v>45</v>
      </c>
      <c r="W6" s="32" t="s">
        <v>46</v>
      </c>
      <c r="X6" s="33" t="s">
        <v>45</v>
      </c>
      <c r="Y6" s="34" t="s">
        <v>47</v>
      </c>
      <c r="Z6" s="35" t="s">
        <v>48</v>
      </c>
      <c r="AA6" s="36" t="s">
        <v>49</v>
      </c>
      <c r="AB6" s="37" t="s">
        <v>50</v>
      </c>
      <c r="AC6" s="37" t="s">
        <v>51</v>
      </c>
      <c r="AD6" s="37" t="s">
        <v>52</v>
      </c>
      <c r="AE6" s="32" t="s">
        <v>44</v>
      </c>
      <c r="AF6" s="33" t="s">
        <v>45</v>
      </c>
      <c r="AG6" s="33" t="s">
        <v>53</v>
      </c>
      <c r="AH6" s="38" t="s">
        <v>54</v>
      </c>
      <c r="AI6" s="38" t="s">
        <v>55</v>
      </c>
      <c r="AJ6" s="39" t="s">
        <v>56</v>
      </c>
      <c r="AK6" s="32" t="s">
        <v>46</v>
      </c>
      <c r="AL6" s="33" t="s">
        <v>45</v>
      </c>
      <c r="AM6" s="39" t="s">
        <v>56</v>
      </c>
      <c r="AN6" s="40" t="s">
        <v>57</v>
      </c>
      <c r="AO6" s="41" t="s">
        <v>58</v>
      </c>
      <c r="AP6" s="40" t="s">
        <v>59</v>
      </c>
      <c r="AQ6" s="41" t="s">
        <v>60</v>
      </c>
      <c r="AR6" s="40" t="s">
        <v>61</v>
      </c>
      <c r="AS6" s="41" t="s">
        <v>62</v>
      </c>
      <c r="AT6" s="4"/>
    </row>
    <row r="7" spans="1:46" ht="76.5" customHeight="1">
      <c r="A7" s="42">
        <v>1</v>
      </c>
      <c r="B7" s="78" t="s">
        <v>101</v>
      </c>
      <c r="C7" s="44" t="s">
        <v>102</v>
      </c>
      <c r="D7" s="45" t="s">
        <v>103</v>
      </c>
      <c r="E7" s="46" t="s">
        <v>66</v>
      </c>
      <c r="F7" s="47" t="s">
        <v>104</v>
      </c>
      <c r="G7" s="47" t="s">
        <v>95</v>
      </c>
      <c r="H7" s="48"/>
      <c r="I7" s="48"/>
      <c r="J7" s="46"/>
      <c r="K7" s="46"/>
      <c r="L7" s="46"/>
      <c r="M7" s="46"/>
      <c r="N7" s="46"/>
      <c r="O7" s="46"/>
      <c r="P7" s="47" t="s">
        <v>105</v>
      </c>
      <c r="Q7" s="46" t="s">
        <v>106</v>
      </c>
      <c r="R7" s="49" t="s">
        <v>82</v>
      </c>
      <c r="S7" s="50" t="s">
        <v>74</v>
      </c>
      <c r="T7" s="50" t="s">
        <v>74</v>
      </c>
      <c r="U7" s="51" t="s">
        <v>74</v>
      </c>
      <c r="V7" s="79" t="s">
        <v>74</v>
      </c>
      <c r="W7" s="53"/>
      <c r="X7" s="54"/>
      <c r="Y7" s="55" t="s">
        <v>74</v>
      </c>
      <c r="Z7" s="56" t="s">
        <v>82</v>
      </c>
      <c r="AA7" s="57">
        <v>22</v>
      </c>
      <c r="AB7" s="58">
        <v>50</v>
      </c>
      <c r="AC7" s="58">
        <v>22</v>
      </c>
      <c r="AD7" s="58">
        <v>50</v>
      </c>
      <c r="AE7" s="51" t="s">
        <v>75</v>
      </c>
      <c r="AF7" s="52">
        <v>1.35</v>
      </c>
      <c r="AG7" s="59"/>
      <c r="AH7" s="60" t="s">
        <v>75</v>
      </c>
      <c r="AI7" s="61">
        <v>2.25</v>
      </c>
      <c r="AJ7" s="61"/>
      <c r="AK7" s="53"/>
      <c r="AL7" s="54">
        <v>0</v>
      </c>
      <c r="AM7" s="54"/>
      <c r="AN7" s="62">
        <v>10</v>
      </c>
      <c r="AO7" s="63">
        <f>2*AG7</f>
        <v>0</v>
      </c>
      <c r="AP7" s="64">
        <f>2*AJ7</f>
        <v>0</v>
      </c>
      <c r="AQ7" s="63">
        <f>2*AM7</f>
        <v>0</v>
      </c>
      <c r="AR7" s="65">
        <f>AN7*0.35+AO7*0.2+AP7*0.25+AQ7*0.2</f>
        <v>3.5</v>
      </c>
      <c r="AS7" s="66">
        <f>AR7*1.05</f>
        <v>3.6749999999999998</v>
      </c>
      <c r="AT7" s="80" t="s">
        <v>107</v>
      </c>
    </row>
    <row r="8" spans="1:46" ht="73.5">
      <c r="A8" s="42">
        <v>2</v>
      </c>
      <c r="B8" s="67" t="s">
        <v>108</v>
      </c>
      <c r="C8" s="44" t="s">
        <v>102</v>
      </c>
      <c r="D8" s="45" t="s">
        <v>103</v>
      </c>
      <c r="E8" s="46" t="s">
        <v>66</v>
      </c>
      <c r="F8" s="47" t="s">
        <v>109</v>
      </c>
      <c r="G8" s="47" t="s">
        <v>95</v>
      </c>
      <c r="H8" s="47"/>
      <c r="I8" s="47"/>
      <c r="J8" s="47" t="s">
        <v>110</v>
      </c>
      <c r="K8" s="47" t="s">
        <v>111</v>
      </c>
      <c r="L8" s="47"/>
      <c r="M8" s="47"/>
      <c r="N8" s="47"/>
      <c r="O8" s="47"/>
      <c r="P8" s="47" t="s">
        <v>112</v>
      </c>
      <c r="Q8" s="47" t="s">
        <v>113</v>
      </c>
      <c r="R8" s="69" t="s">
        <v>82</v>
      </c>
      <c r="S8" s="70" t="s">
        <v>74</v>
      </c>
      <c r="T8" s="70" t="s">
        <v>74</v>
      </c>
      <c r="U8" s="75"/>
      <c r="V8" s="72"/>
      <c r="W8" s="75"/>
      <c r="X8" s="54"/>
      <c r="Y8" s="56"/>
      <c r="Z8" s="56" t="s">
        <v>82</v>
      </c>
      <c r="AA8" s="57">
        <v>6</v>
      </c>
      <c r="AB8" s="58">
        <v>20</v>
      </c>
      <c r="AC8" s="58">
        <v>6</v>
      </c>
      <c r="AD8" s="58">
        <v>20</v>
      </c>
      <c r="AE8" s="71" t="s">
        <v>114</v>
      </c>
      <c r="AF8" s="72">
        <v>1.4750000000000001</v>
      </c>
      <c r="AG8" s="61">
        <v>0.6</v>
      </c>
      <c r="AH8" s="60" t="s">
        <v>115</v>
      </c>
      <c r="AI8" s="61">
        <v>1.5449999999999999</v>
      </c>
      <c r="AJ8" s="61">
        <v>1.5</v>
      </c>
      <c r="AK8" s="73" t="s">
        <v>116</v>
      </c>
      <c r="AL8" s="54">
        <v>4</v>
      </c>
      <c r="AM8" s="54">
        <v>4</v>
      </c>
      <c r="AN8" s="64">
        <v>7</v>
      </c>
      <c r="AO8" s="63">
        <f>2*AG8</f>
        <v>1.2</v>
      </c>
      <c r="AP8" s="64">
        <f>2*AJ8</f>
        <v>3</v>
      </c>
      <c r="AQ8" s="63">
        <f>2*AM8</f>
        <v>8</v>
      </c>
      <c r="AR8" s="65">
        <f>AN8*0.35+AO8*0.2+AP8*0.25+AQ8*0.2</f>
        <v>5.04</v>
      </c>
      <c r="AS8" s="66">
        <f>AR8*1.05</f>
        <v>5.2919999999999998</v>
      </c>
      <c r="AT8" s="15"/>
    </row>
    <row r="9" spans="1:46" ht="55.5" customHeight="1">
      <c r="A9" s="42">
        <v>3</v>
      </c>
      <c r="B9" s="67" t="s">
        <v>86</v>
      </c>
      <c r="C9" s="44" t="s">
        <v>102</v>
      </c>
      <c r="D9" s="45" t="s">
        <v>103</v>
      </c>
      <c r="E9" s="46" t="s">
        <v>66</v>
      </c>
      <c r="F9" s="47" t="s">
        <v>87</v>
      </c>
      <c r="G9" s="47" t="s">
        <v>68</v>
      </c>
      <c r="H9" s="47"/>
      <c r="I9" s="47"/>
      <c r="J9" s="47" t="s">
        <v>88</v>
      </c>
      <c r="K9" s="47" t="s">
        <v>89</v>
      </c>
      <c r="L9" s="47"/>
      <c r="M9" s="47"/>
      <c r="N9" s="47"/>
      <c r="O9" s="47"/>
      <c r="P9" s="47" t="s">
        <v>90</v>
      </c>
      <c r="Q9" s="47" t="s">
        <v>91</v>
      </c>
      <c r="R9" s="69" t="s">
        <v>117</v>
      </c>
      <c r="S9" s="70"/>
      <c r="T9" s="70"/>
      <c r="U9" s="75"/>
      <c r="V9" s="72"/>
      <c r="W9" s="75"/>
      <c r="X9" s="54"/>
      <c r="Y9" s="56"/>
      <c r="Z9" s="56" t="s">
        <v>73</v>
      </c>
      <c r="AA9" s="57">
        <v>11</v>
      </c>
      <c r="AB9" s="58">
        <v>29</v>
      </c>
      <c r="AC9" s="58"/>
      <c r="AD9" s="58"/>
      <c r="AE9" s="71" t="s">
        <v>92</v>
      </c>
      <c r="AF9" s="72">
        <v>8.36</v>
      </c>
      <c r="AG9" s="61"/>
      <c r="AH9" s="60" t="s">
        <v>85</v>
      </c>
      <c r="AI9" s="61">
        <v>5.98</v>
      </c>
      <c r="AJ9" s="61"/>
      <c r="AK9" s="73"/>
      <c r="AL9" s="54"/>
      <c r="AM9" s="54"/>
      <c r="AN9" s="64">
        <v>9</v>
      </c>
      <c r="AO9" s="63">
        <f>2*AG9</f>
        <v>0</v>
      </c>
      <c r="AP9" s="64">
        <f>2*AJ9</f>
        <v>0</v>
      </c>
      <c r="AQ9" s="63">
        <f>2*AM9</f>
        <v>0</v>
      </c>
      <c r="AR9" s="65">
        <f>AN9*0.35+AO9*0.2+AP9*0.25+AQ9*0.2</f>
        <v>3.15</v>
      </c>
      <c r="AS9" s="66">
        <f>AR9*1.05</f>
        <v>3.3075000000000001</v>
      </c>
      <c r="AT9" s="15"/>
    </row>
    <row r="10" spans="1:46" ht="84">
      <c r="A10" s="42">
        <v>4</v>
      </c>
      <c r="B10" s="67" t="s">
        <v>93</v>
      </c>
      <c r="C10" s="44" t="s">
        <v>102</v>
      </c>
      <c r="D10" s="45" t="s">
        <v>103</v>
      </c>
      <c r="E10" s="46" t="s">
        <v>66</v>
      </c>
      <c r="F10" s="47" t="s">
        <v>94</v>
      </c>
      <c r="G10" s="47" t="s">
        <v>95</v>
      </c>
      <c r="H10" s="47"/>
      <c r="I10" s="47"/>
      <c r="J10" s="47"/>
      <c r="K10" s="47"/>
      <c r="L10" s="47"/>
      <c r="M10" s="47"/>
      <c r="N10" s="47"/>
      <c r="O10" s="47"/>
      <c r="P10" s="47" t="s">
        <v>90</v>
      </c>
      <c r="Q10" s="47" t="s">
        <v>96</v>
      </c>
      <c r="R10" s="69" t="s">
        <v>117</v>
      </c>
      <c r="S10" s="70" t="s">
        <v>74</v>
      </c>
      <c r="T10" s="70" t="s">
        <v>74</v>
      </c>
      <c r="U10" s="75"/>
      <c r="V10" s="72"/>
      <c r="W10" s="46"/>
      <c r="X10" s="81"/>
      <c r="Y10" s="56"/>
      <c r="Z10" s="56" t="s">
        <v>73</v>
      </c>
      <c r="AA10" s="57">
        <v>15</v>
      </c>
      <c r="AB10" s="58">
        <v>24</v>
      </c>
      <c r="AC10" s="58"/>
      <c r="AD10" s="58"/>
      <c r="AE10" s="71" t="s">
        <v>97</v>
      </c>
      <c r="AF10" s="72">
        <v>10.75</v>
      </c>
      <c r="AG10" s="61"/>
      <c r="AH10" s="60" t="s">
        <v>85</v>
      </c>
      <c r="AI10" s="72">
        <v>6.41</v>
      </c>
      <c r="AJ10" s="72"/>
      <c r="AK10" s="49" t="s">
        <v>98</v>
      </c>
      <c r="AL10" s="56">
        <v>2.8</v>
      </c>
      <c r="AM10" s="56"/>
      <c r="AN10" s="64">
        <v>10</v>
      </c>
      <c r="AO10" s="63">
        <f>2*AG10</f>
        <v>0</v>
      </c>
      <c r="AP10" s="64">
        <f>2*AJ10</f>
        <v>0</v>
      </c>
      <c r="AQ10" s="63">
        <f>2*AM10</f>
        <v>0</v>
      </c>
      <c r="AR10" s="65">
        <f>AN10*0.35+AO10*0.2+AP10*0.25+AQ10*0.2</f>
        <v>3.5</v>
      </c>
      <c r="AS10" s="66">
        <f>AR10*1.05</f>
        <v>3.6749999999999998</v>
      </c>
      <c r="AT10" s="15"/>
    </row>
    <row r="11" spans="1:46">
      <c r="AN11"/>
      <c r="AO11"/>
      <c r="AP11"/>
      <c r="AQ11"/>
      <c r="AR11"/>
    </row>
    <row r="12" spans="1:46">
      <c r="AN12"/>
      <c r="AO12"/>
      <c r="AP12"/>
      <c r="AQ12"/>
      <c r="AR12"/>
    </row>
    <row r="13" spans="1:46">
      <c r="AN13"/>
      <c r="AO13"/>
      <c r="AP13"/>
      <c r="AQ13"/>
      <c r="AR13"/>
    </row>
    <row r="14" spans="1:46">
      <c r="AN14"/>
      <c r="AO14"/>
      <c r="AP14"/>
      <c r="AQ14"/>
      <c r="AR14"/>
    </row>
    <row r="15" spans="1:46">
      <c r="AN15"/>
      <c r="AO15"/>
      <c r="AP15"/>
      <c r="AQ15"/>
      <c r="AR15"/>
    </row>
    <row r="16" spans="1:46">
      <c r="AN16"/>
      <c r="AO16"/>
      <c r="AP16"/>
      <c r="AQ16"/>
      <c r="AR16"/>
    </row>
    <row r="17" spans="40:44">
      <c r="AN17"/>
      <c r="AO17"/>
      <c r="AP17"/>
      <c r="AQ17"/>
      <c r="AR17"/>
    </row>
    <row r="18" spans="40:44">
      <c r="AN18"/>
      <c r="AO18"/>
      <c r="AP18"/>
      <c r="AQ18"/>
      <c r="AR18"/>
    </row>
    <row r="19" spans="40:44">
      <c r="AN19"/>
      <c r="AO19"/>
      <c r="AP19"/>
      <c r="AQ19"/>
      <c r="AR19"/>
    </row>
    <row r="20" spans="40:44">
      <c r="AN20"/>
      <c r="AO20"/>
      <c r="AP20"/>
      <c r="AQ20"/>
      <c r="AR20"/>
    </row>
    <row r="21" spans="40:44">
      <c r="AN21"/>
      <c r="AO21"/>
      <c r="AP21"/>
      <c r="AQ21"/>
      <c r="AR21"/>
    </row>
    <row r="22" spans="40:44">
      <c r="AN22"/>
      <c r="AO22"/>
      <c r="AP22"/>
      <c r="AQ22"/>
      <c r="AR22"/>
    </row>
    <row r="23" spans="40:44">
      <c r="AN23"/>
      <c r="AO23"/>
      <c r="AP23"/>
      <c r="AQ23"/>
      <c r="AR23"/>
    </row>
    <row r="24" spans="40:44">
      <c r="AN24"/>
      <c r="AO24"/>
      <c r="AP24"/>
      <c r="AQ24"/>
      <c r="AR24"/>
    </row>
    <row r="25" spans="40:44">
      <c r="AN25" s="76"/>
      <c r="AO25" s="77"/>
      <c r="AP25" s="76"/>
      <c r="AQ25" s="77"/>
      <c r="AR25" s="76"/>
    </row>
  </sheetData>
  <mergeCells count="30">
    <mergeCell ref="AT3:AT6"/>
    <mergeCell ref="F4:G4"/>
    <mergeCell ref="H4:I4"/>
    <mergeCell ref="J4:K4"/>
    <mergeCell ref="L4:M4"/>
    <mergeCell ref="N4:O4"/>
    <mergeCell ref="P4:R4"/>
    <mergeCell ref="S4:T4"/>
    <mergeCell ref="U4:Y4"/>
    <mergeCell ref="AA4:AD4"/>
    <mergeCell ref="AE4:AG4"/>
    <mergeCell ref="AH4:AJ4"/>
    <mergeCell ref="AK4:AM4"/>
    <mergeCell ref="F5:G5"/>
    <mergeCell ref="H5:I5"/>
    <mergeCell ref="J5:K5"/>
    <mergeCell ref="A2:F2"/>
    <mergeCell ref="P3:Z3"/>
    <mergeCell ref="AA3:AM3"/>
    <mergeCell ref="AN3:AR5"/>
    <mergeCell ref="AS3:AS5"/>
    <mergeCell ref="L5:M5"/>
    <mergeCell ref="N5:O5"/>
    <mergeCell ref="P5:R5"/>
    <mergeCell ref="S5:T5"/>
    <mergeCell ref="U5:Y5"/>
    <mergeCell ref="AA5:AD5"/>
    <mergeCell ref="AE5:AG5"/>
    <mergeCell ref="AH5:AJ5"/>
    <mergeCell ref="AK5:AM5"/>
  </mergeCells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25"/>
  <sheetViews>
    <sheetView tabSelected="1" zoomScale="80" zoomScaleNormal="80" workbookViewId="0">
      <selection activeCell="B1" sqref="B1"/>
    </sheetView>
  </sheetViews>
  <sheetFormatPr defaultColWidth="8.5703125" defaultRowHeight="14.25"/>
  <cols>
    <col min="1" max="1" width="4.85546875" customWidth="1"/>
    <col min="2" max="2" width="14.42578125" customWidth="1"/>
    <col min="3" max="3" width="20.140625" customWidth="1"/>
    <col min="4" max="4" width="27.5703125" customWidth="1"/>
    <col min="5" max="5" width="5.5703125" customWidth="1"/>
    <col min="6" max="6" width="12.5703125" customWidth="1"/>
    <col min="7" max="7" width="4.140625" customWidth="1"/>
    <col min="8" max="8" width="12.42578125" customWidth="1"/>
    <col min="9" max="9" width="4.42578125" customWidth="1"/>
    <col min="10" max="10" width="11.5703125" customWidth="1"/>
    <col min="11" max="11" width="13.140625" customWidth="1"/>
    <col min="12" max="12" width="11.5703125" customWidth="1"/>
    <col min="13" max="13" width="11" customWidth="1"/>
    <col min="14" max="14" width="11.5703125" customWidth="1"/>
    <col min="15" max="15" width="10.5703125" customWidth="1"/>
    <col min="16" max="16" width="12.140625" customWidth="1"/>
    <col min="17" max="17" width="12.42578125" customWidth="1"/>
    <col min="18" max="18" width="9.140625" customWidth="1"/>
    <col min="19" max="19" width="11.42578125" customWidth="1"/>
    <col min="20" max="20" width="10.85546875" customWidth="1"/>
    <col min="21" max="21" width="11.140625" customWidth="1"/>
    <col min="22" max="22" width="8.5703125" style="14"/>
    <col min="23" max="23" width="9.85546875" customWidth="1"/>
    <col min="27" max="30" width="13.5703125" customWidth="1"/>
    <col min="31" max="31" width="15" customWidth="1"/>
    <col min="32" max="33" width="11.42578125" customWidth="1"/>
    <col min="34" max="34" width="12.140625" customWidth="1"/>
    <col min="35" max="36" width="13" customWidth="1"/>
    <col min="37" max="37" width="14" customWidth="1"/>
    <col min="38" max="39" width="11.85546875" customWidth="1"/>
    <col min="40" max="40" width="7.42578125" style="15" customWidth="1"/>
    <col min="41" max="41" width="7.5703125" style="16" customWidth="1"/>
    <col min="42" max="42" width="6.5703125" style="15" customWidth="1"/>
    <col min="43" max="43" width="7" style="16" customWidth="1"/>
    <col min="44" max="44" width="7.85546875" style="15" customWidth="1"/>
    <col min="45" max="45" width="15" customWidth="1"/>
  </cols>
  <sheetData>
    <row r="1" spans="1:45" ht="22.5" customHeight="1">
      <c r="A1" s="17" t="s">
        <v>0</v>
      </c>
      <c r="AN1" s="18"/>
      <c r="AO1" s="19"/>
      <c r="AP1" s="18"/>
      <c r="AQ1" s="19"/>
      <c r="AR1" s="18"/>
    </row>
    <row r="2" spans="1:45" ht="32.25" customHeight="1">
      <c r="A2" s="5" t="s">
        <v>118</v>
      </c>
      <c r="B2" s="5"/>
      <c r="C2" s="5"/>
      <c r="D2" s="5"/>
      <c r="E2" s="5"/>
      <c r="F2" s="5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21"/>
      <c r="V2" s="21"/>
      <c r="W2" s="21"/>
      <c r="X2" s="21"/>
      <c r="Y2" s="21"/>
      <c r="Z2" s="21"/>
      <c r="AA2" s="17"/>
      <c r="AB2" s="17"/>
      <c r="AC2" s="17"/>
      <c r="AD2" s="17"/>
      <c r="AE2" s="21"/>
      <c r="AF2" s="21"/>
      <c r="AG2" s="21"/>
      <c r="AH2" s="21"/>
      <c r="AI2" s="21"/>
      <c r="AJ2" s="21"/>
      <c r="AK2" s="21"/>
      <c r="AL2" s="21"/>
      <c r="AM2" s="21"/>
    </row>
    <row r="3" spans="1:45" ht="29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3" t="s">
        <v>2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2" t="s">
        <v>3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11" t="s">
        <v>4</v>
      </c>
      <c r="AO3" s="11"/>
      <c r="AP3" s="11"/>
      <c r="AQ3" s="11"/>
      <c r="AR3" s="11"/>
      <c r="AS3" s="10" t="s">
        <v>5</v>
      </c>
    </row>
    <row r="4" spans="1:45" ht="45.75" customHeight="1">
      <c r="A4" s="23"/>
      <c r="B4" s="23"/>
      <c r="C4" s="23"/>
      <c r="D4" s="23"/>
      <c r="E4" s="24"/>
      <c r="F4" s="9" t="s">
        <v>6</v>
      </c>
      <c r="G4" s="9"/>
      <c r="H4" s="9" t="s">
        <v>7</v>
      </c>
      <c r="I4" s="9"/>
      <c r="J4" s="9" t="s">
        <v>8</v>
      </c>
      <c r="K4" s="9"/>
      <c r="L4" s="9" t="s">
        <v>9</v>
      </c>
      <c r="M4" s="9"/>
      <c r="N4" s="9" t="s">
        <v>10</v>
      </c>
      <c r="O4" s="9"/>
      <c r="P4" s="9" t="s">
        <v>11</v>
      </c>
      <c r="Q4" s="9"/>
      <c r="R4" s="9"/>
      <c r="S4" s="9" t="s">
        <v>12</v>
      </c>
      <c r="T4" s="9"/>
      <c r="U4" s="9" t="s">
        <v>13</v>
      </c>
      <c r="V4" s="9"/>
      <c r="W4" s="9"/>
      <c r="X4" s="9"/>
      <c r="Y4" s="9"/>
      <c r="Z4" s="25"/>
      <c r="AA4" s="9" t="s">
        <v>14</v>
      </c>
      <c r="AB4" s="9"/>
      <c r="AC4" s="9"/>
      <c r="AD4" s="9"/>
      <c r="AE4" s="1" t="s">
        <v>15</v>
      </c>
      <c r="AF4" s="1"/>
      <c r="AG4" s="1"/>
      <c r="AH4" s="9" t="s">
        <v>16</v>
      </c>
      <c r="AI4" s="9"/>
      <c r="AJ4" s="9"/>
      <c r="AK4" s="9" t="s">
        <v>17</v>
      </c>
      <c r="AL4" s="9"/>
      <c r="AM4" s="9"/>
      <c r="AN4" s="11"/>
      <c r="AO4" s="11"/>
      <c r="AP4" s="11"/>
      <c r="AQ4" s="11"/>
      <c r="AR4" s="11"/>
      <c r="AS4" s="10"/>
    </row>
    <row r="5" spans="1:45" ht="15" customHeight="1">
      <c r="A5" s="23"/>
      <c r="B5" s="23"/>
      <c r="C5" s="23"/>
      <c r="D5" s="23"/>
      <c r="E5" s="24"/>
      <c r="F5" s="8" t="s">
        <v>18</v>
      </c>
      <c r="G5" s="8"/>
      <c r="H5" s="7" t="s">
        <v>19</v>
      </c>
      <c r="I5" s="7"/>
      <c r="J5" s="6" t="s">
        <v>18</v>
      </c>
      <c r="K5" s="6"/>
      <c r="L5" s="6" t="s">
        <v>19</v>
      </c>
      <c r="M5" s="6"/>
      <c r="N5" s="6" t="s">
        <v>20</v>
      </c>
      <c r="O5" s="6"/>
      <c r="P5" s="6" t="s">
        <v>21</v>
      </c>
      <c r="Q5" s="6"/>
      <c r="R5" s="6"/>
      <c r="S5" s="6" t="s">
        <v>22</v>
      </c>
      <c r="T5" s="6"/>
      <c r="U5" s="6" t="s">
        <v>23</v>
      </c>
      <c r="V5" s="6"/>
      <c r="W5" s="6"/>
      <c r="X5" s="6"/>
      <c r="Y5" s="6"/>
      <c r="Z5" s="26"/>
      <c r="AA5" s="6" t="s">
        <v>24</v>
      </c>
      <c r="AB5" s="6"/>
      <c r="AC5" s="6"/>
      <c r="AD5" s="6"/>
      <c r="AE5" s="6" t="s">
        <v>25</v>
      </c>
      <c r="AF5" s="6"/>
      <c r="AG5" s="6"/>
      <c r="AH5" s="6" t="s">
        <v>26</v>
      </c>
      <c r="AI5" s="6"/>
      <c r="AJ5" s="6"/>
      <c r="AK5" s="6" t="s">
        <v>27</v>
      </c>
      <c r="AL5" s="6"/>
      <c r="AM5" s="6"/>
      <c r="AN5" s="11"/>
      <c r="AO5" s="11"/>
      <c r="AP5" s="11"/>
      <c r="AQ5" s="11"/>
      <c r="AR5" s="11"/>
      <c r="AS5" s="10"/>
    </row>
    <row r="6" spans="1:45" ht="165" customHeight="1">
      <c r="A6" s="27" t="s">
        <v>28</v>
      </c>
      <c r="B6" s="28" t="s">
        <v>29</v>
      </c>
      <c r="C6" s="29" t="s">
        <v>30</v>
      </c>
      <c r="D6" s="30" t="s">
        <v>31</v>
      </c>
      <c r="E6" s="31" t="s">
        <v>32</v>
      </c>
      <c r="F6" s="32" t="s">
        <v>33</v>
      </c>
      <c r="G6" s="33" t="s">
        <v>34</v>
      </c>
      <c r="H6" s="32" t="s">
        <v>35</v>
      </c>
      <c r="I6" s="33" t="s">
        <v>34</v>
      </c>
      <c r="J6" s="32" t="s">
        <v>35</v>
      </c>
      <c r="K6" s="32" t="s">
        <v>36</v>
      </c>
      <c r="L6" s="32" t="s">
        <v>35</v>
      </c>
      <c r="M6" s="32" t="s">
        <v>37</v>
      </c>
      <c r="N6" s="32" t="s">
        <v>35</v>
      </c>
      <c r="O6" s="32" t="s">
        <v>38</v>
      </c>
      <c r="P6" s="32" t="s">
        <v>39</v>
      </c>
      <c r="Q6" s="32" t="s">
        <v>40</v>
      </c>
      <c r="R6" s="34" t="s">
        <v>41</v>
      </c>
      <c r="S6" s="32" t="s">
        <v>42</v>
      </c>
      <c r="T6" s="34" t="s">
        <v>43</v>
      </c>
      <c r="U6" s="32" t="s">
        <v>44</v>
      </c>
      <c r="V6" s="33" t="s">
        <v>45</v>
      </c>
      <c r="W6" s="32" t="s">
        <v>46</v>
      </c>
      <c r="X6" s="33" t="s">
        <v>45</v>
      </c>
      <c r="Y6" s="34" t="s">
        <v>47</v>
      </c>
      <c r="Z6" s="35" t="s">
        <v>48</v>
      </c>
      <c r="AA6" s="36" t="s">
        <v>49</v>
      </c>
      <c r="AB6" s="37" t="s">
        <v>50</v>
      </c>
      <c r="AC6" s="37" t="s">
        <v>51</v>
      </c>
      <c r="AD6" s="37" t="s">
        <v>52</v>
      </c>
      <c r="AE6" s="32" t="s">
        <v>44</v>
      </c>
      <c r="AF6" s="33" t="s">
        <v>45</v>
      </c>
      <c r="AG6" s="33" t="s">
        <v>53</v>
      </c>
      <c r="AH6" s="38" t="s">
        <v>54</v>
      </c>
      <c r="AI6" s="38" t="s">
        <v>55</v>
      </c>
      <c r="AJ6" s="39" t="s">
        <v>56</v>
      </c>
      <c r="AK6" s="32" t="s">
        <v>46</v>
      </c>
      <c r="AL6" s="33" t="s">
        <v>45</v>
      </c>
      <c r="AM6" s="39" t="s">
        <v>56</v>
      </c>
      <c r="AN6" s="40" t="s">
        <v>57</v>
      </c>
      <c r="AO6" s="41" t="s">
        <v>58</v>
      </c>
      <c r="AP6" s="40" t="s">
        <v>59</v>
      </c>
      <c r="AQ6" s="41" t="s">
        <v>60</v>
      </c>
      <c r="AR6" s="40" t="s">
        <v>61</v>
      </c>
      <c r="AS6" s="41" t="s">
        <v>62</v>
      </c>
    </row>
    <row r="7" spans="1:45" ht="99.75" customHeight="1">
      <c r="A7" s="82">
        <v>1</v>
      </c>
      <c r="B7" s="83" t="s">
        <v>119</v>
      </c>
      <c r="C7" s="44" t="s">
        <v>120</v>
      </c>
      <c r="D7" s="45" t="s">
        <v>121</v>
      </c>
      <c r="E7" s="46" t="s">
        <v>122</v>
      </c>
      <c r="F7" s="47" t="s">
        <v>123</v>
      </c>
      <c r="G7" s="47" t="s">
        <v>68</v>
      </c>
      <c r="H7" s="48"/>
      <c r="I7" s="48"/>
      <c r="J7" s="46"/>
      <c r="K7" s="46"/>
      <c r="L7" s="46"/>
      <c r="M7" s="46"/>
      <c r="N7" s="46"/>
      <c r="O7" s="46"/>
      <c r="P7" s="47" t="s">
        <v>124</v>
      </c>
      <c r="Q7" s="46" t="s">
        <v>125</v>
      </c>
      <c r="R7" s="49" t="s">
        <v>117</v>
      </c>
      <c r="S7" s="84" t="s">
        <v>74</v>
      </c>
      <c r="T7" s="84" t="s">
        <v>74</v>
      </c>
      <c r="U7" s="85" t="s">
        <v>126</v>
      </c>
      <c r="V7" s="86">
        <v>6.4850000000000003</v>
      </c>
      <c r="W7" s="87" t="s">
        <v>127</v>
      </c>
      <c r="X7" s="85">
        <v>2.5</v>
      </c>
      <c r="Y7" s="55" t="s">
        <v>82</v>
      </c>
      <c r="Z7" s="56" t="s">
        <v>82</v>
      </c>
      <c r="AA7" s="85">
        <v>1</v>
      </c>
      <c r="AB7" s="85">
        <v>2</v>
      </c>
      <c r="AC7" s="85">
        <v>0</v>
      </c>
      <c r="AD7" s="85">
        <v>0</v>
      </c>
      <c r="AE7" s="85" t="s">
        <v>126</v>
      </c>
      <c r="AF7" s="88">
        <v>6.4850000000000003</v>
      </c>
      <c r="AG7" s="86"/>
      <c r="AH7" s="85" t="s">
        <v>128</v>
      </c>
      <c r="AI7" s="85">
        <v>10.25</v>
      </c>
      <c r="AJ7" s="85">
        <v>1.75</v>
      </c>
      <c r="AK7" s="87" t="s">
        <v>127</v>
      </c>
      <c r="AL7" s="85">
        <v>2.5</v>
      </c>
      <c r="AM7" s="85">
        <v>0</v>
      </c>
      <c r="AN7" s="64">
        <v>3</v>
      </c>
      <c r="AO7" s="63">
        <f>IF(2*AG7&lt;10,2*AG7,10)</f>
        <v>0</v>
      </c>
      <c r="AP7" s="64">
        <f>IF(2*AJ7&lt;10,2*AJ7,10)</f>
        <v>3.5</v>
      </c>
      <c r="AQ7" s="63">
        <f>IF(2*AM7&lt;10,2*AM7,10)</f>
        <v>0</v>
      </c>
      <c r="AR7" s="65">
        <f>AN7*0.35+AO7*0.2+AP7*0.25+AQ7*0.2</f>
        <v>1.925</v>
      </c>
      <c r="AS7" s="66">
        <f>AR7*1.05</f>
        <v>2.0212500000000002</v>
      </c>
    </row>
    <row r="8" spans="1:45" ht="96">
      <c r="A8" s="42">
        <v>2</v>
      </c>
      <c r="B8" s="67" t="s">
        <v>78</v>
      </c>
      <c r="C8" s="44" t="s">
        <v>120</v>
      </c>
      <c r="D8" s="45" t="s">
        <v>121</v>
      </c>
      <c r="E8" s="46" t="s">
        <v>66</v>
      </c>
      <c r="F8" s="47" t="s">
        <v>79</v>
      </c>
      <c r="G8" s="47" t="s">
        <v>68</v>
      </c>
      <c r="H8" s="47"/>
      <c r="I8" s="47"/>
      <c r="J8" s="47"/>
      <c r="K8" s="47"/>
      <c r="L8" s="47"/>
      <c r="M8" s="47"/>
      <c r="N8" s="47"/>
      <c r="O8" s="47"/>
      <c r="P8" s="47" t="s">
        <v>80</v>
      </c>
      <c r="Q8" s="47" t="s">
        <v>81</v>
      </c>
      <c r="R8" s="69" t="s">
        <v>82</v>
      </c>
      <c r="S8" s="70" t="s">
        <v>74</v>
      </c>
      <c r="T8" s="70" t="s">
        <v>74</v>
      </c>
      <c r="U8" s="71" t="s">
        <v>83</v>
      </c>
      <c r="V8" s="72">
        <v>3.24</v>
      </c>
      <c r="W8" s="73" t="s">
        <v>84</v>
      </c>
      <c r="X8" s="54">
        <v>1.25</v>
      </c>
      <c r="Y8" s="56" t="s">
        <v>129</v>
      </c>
      <c r="Z8" s="56" t="s">
        <v>129</v>
      </c>
      <c r="AA8" s="57">
        <v>14</v>
      </c>
      <c r="AB8" s="58">
        <v>36</v>
      </c>
      <c r="AC8" s="58">
        <v>3</v>
      </c>
      <c r="AD8" s="58">
        <v>7</v>
      </c>
      <c r="AE8" s="71" t="s">
        <v>83</v>
      </c>
      <c r="AF8" s="72">
        <v>3.24</v>
      </c>
      <c r="AG8" s="61">
        <v>1.7</v>
      </c>
      <c r="AH8" s="60" t="s">
        <v>85</v>
      </c>
      <c r="AI8" s="61">
        <v>2.9</v>
      </c>
      <c r="AJ8" s="61">
        <v>1.2</v>
      </c>
      <c r="AK8" s="73" t="s">
        <v>84</v>
      </c>
      <c r="AL8" s="54">
        <v>1.25</v>
      </c>
      <c r="AM8" s="54">
        <v>1.3</v>
      </c>
      <c r="AN8" s="64">
        <v>4</v>
      </c>
      <c r="AO8" s="63">
        <f>IF(2*AG8&lt;10,2*AG8,10)</f>
        <v>3.4</v>
      </c>
      <c r="AP8" s="64">
        <f>IF(2*AJ8&lt;10,2*AJ8,10)</f>
        <v>2.4</v>
      </c>
      <c r="AQ8" s="63">
        <f>IF(2*AM8&lt;10,2*AM8,10)</f>
        <v>2.6</v>
      </c>
      <c r="AR8" s="65">
        <f>AN8*0.35+AO8*0.2+AP8*0.25+AQ8*0.2</f>
        <v>3.2</v>
      </c>
      <c r="AS8" s="66">
        <f>AR8*1.05</f>
        <v>3.36</v>
      </c>
    </row>
    <row r="9" spans="1:45" ht="96">
      <c r="A9" s="82">
        <v>3</v>
      </c>
      <c r="B9" s="67" t="s">
        <v>130</v>
      </c>
      <c r="C9" s="44" t="s">
        <v>120</v>
      </c>
      <c r="D9" s="45" t="s">
        <v>121</v>
      </c>
      <c r="E9" s="46" t="s">
        <v>66</v>
      </c>
      <c r="F9" s="47" t="s">
        <v>131</v>
      </c>
      <c r="G9" s="47" t="s">
        <v>68</v>
      </c>
      <c r="H9" s="47"/>
      <c r="I9" s="47"/>
      <c r="J9" s="47" t="s">
        <v>132</v>
      </c>
      <c r="K9" s="47" t="s">
        <v>133</v>
      </c>
      <c r="L9" s="47"/>
      <c r="M9" s="47"/>
      <c r="N9" s="47"/>
      <c r="O9" s="47"/>
      <c r="P9" s="47" t="s">
        <v>124</v>
      </c>
      <c r="Q9" s="47" t="s">
        <v>134</v>
      </c>
      <c r="R9" s="69" t="s">
        <v>82</v>
      </c>
      <c r="S9" s="89" t="s">
        <v>74</v>
      </c>
      <c r="T9" s="89" t="s">
        <v>74</v>
      </c>
      <c r="U9" s="87" t="s">
        <v>135</v>
      </c>
      <c r="V9" s="85">
        <v>6.4</v>
      </c>
      <c r="W9" s="87" t="s">
        <v>136</v>
      </c>
      <c r="X9" s="85">
        <v>12.5</v>
      </c>
      <c r="Y9" s="55" t="s">
        <v>82</v>
      </c>
      <c r="Z9" s="56" t="s">
        <v>82</v>
      </c>
      <c r="AA9" s="85">
        <v>5</v>
      </c>
      <c r="AB9" s="85">
        <v>18</v>
      </c>
      <c r="AC9" s="85">
        <v>5</v>
      </c>
      <c r="AD9" s="85">
        <v>18</v>
      </c>
      <c r="AE9" s="87" t="s">
        <v>135</v>
      </c>
      <c r="AF9" s="85">
        <v>1.8</v>
      </c>
      <c r="AG9" s="85">
        <v>1.8</v>
      </c>
      <c r="AH9" s="87" t="s">
        <v>137</v>
      </c>
      <c r="AI9" s="85">
        <v>1.8</v>
      </c>
      <c r="AJ9" s="85">
        <v>1</v>
      </c>
      <c r="AK9" s="87" t="s">
        <v>138</v>
      </c>
      <c r="AL9" s="85">
        <v>12.6</v>
      </c>
      <c r="AM9" s="85">
        <v>12.6</v>
      </c>
      <c r="AN9" s="64">
        <v>7</v>
      </c>
      <c r="AO9" s="63">
        <f>IF(2*AG9&lt;10,2*AG9,10)</f>
        <v>3.6</v>
      </c>
      <c r="AP9" s="64">
        <f>IF(2*AJ9&lt;10,2*AJ9,10)</f>
        <v>2</v>
      </c>
      <c r="AQ9" s="63">
        <f>IF(2*AM9&lt;10,2*AM9,10)</f>
        <v>10</v>
      </c>
      <c r="AR9" s="65">
        <f>AN9*0.35+AO9*0.2+AP9*0.25+AQ9*0.2</f>
        <v>5.67</v>
      </c>
      <c r="AS9" s="66">
        <f>AR9*1.05</f>
        <v>5.9535</v>
      </c>
    </row>
    <row r="10" spans="1:45" ht="102.75" customHeight="1">
      <c r="A10" s="90">
        <v>4</v>
      </c>
      <c r="B10" s="67" t="s">
        <v>139</v>
      </c>
      <c r="C10" s="44" t="s">
        <v>120</v>
      </c>
      <c r="D10" s="45" t="s">
        <v>121</v>
      </c>
      <c r="E10" s="91" t="s">
        <v>122</v>
      </c>
      <c r="F10" s="89" t="s">
        <v>140</v>
      </c>
      <c r="G10" s="89" t="s">
        <v>95</v>
      </c>
      <c r="H10" s="89"/>
      <c r="I10" s="89"/>
      <c r="J10" s="89"/>
      <c r="K10" s="89"/>
      <c r="L10" s="89"/>
      <c r="M10" s="89"/>
      <c r="N10" s="89"/>
      <c r="O10" s="89"/>
      <c r="P10" s="89" t="s">
        <v>141</v>
      </c>
      <c r="Q10" s="89" t="s">
        <v>142</v>
      </c>
      <c r="R10" s="92" t="s">
        <v>117</v>
      </c>
      <c r="S10" s="89" t="s">
        <v>74</v>
      </c>
      <c r="T10" s="89" t="s">
        <v>74</v>
      </c>
      <c r="U10" s="93"/>
      <c r="V10" s="94"/>
      <c r="W10" s="85" t="s">
        <v>143</v>
      </c>
      <c r="X10" s="85">
        <v>23</v>
      </c>
      <c r="Y10" s="55" t="s">
        <v>82</v>
      </c>
      <c r="Z10" s="55" t="s">
        <v>82</v>
      </c>
      <c r="AA10" s="85">
        <v>6</v>
      </c>
      <c r="AB10" s="85">
        <v>16</v>
      </c>
      <c r="AC10" s="85"/>
      <c r="AD10" s="85"/>
      <c r="AE10" s="95"/>
      <c r="AF10" s="95"/>
      <c r="AG10" s="95"/>
      <c r="AH10" s="87" t="s">
        <v>144</v>
      </c>
      <c r="AI10" s="85">
        <v>4</v>
      </c>
      <c r="AJ10" s="85"/>
      <c r="AK10" s="85" t="s">
        <v>143</v>
      </c>
      <c r="AL10" s="85">
        <v>23</v>
      </c>
      <c r="AM10" s="85"/>
      <c r="AN10" s="64">
        <v>0</v>
      </c>
      <c r="AO10" s="63">
        <f>IF(2*AG10&lt;10,2*AG10,10)</f>
        <v>0</v>
      </c>
      <c r="AP10" s="64">
        <f>IF(2*AJ10&lt;10,2*AJ10,10)</f>
        <v>0</v>
      </c>
      <c r="AQ10" s="63">
        <f>IF(2*AM10&lt;10,2*AM10,10)</f>
        <v>0</v>
      </c>
      <c r="AR10" s="65">
        <f>AN10*0.35+AO10*0.2+AP10*0.25+AQ10*0.2</f>
        <v>0</v>
      </c>
      <c r="AS10" s="66">
        <f>AR10*1.05</f>
        <v>0</v>
      </c>
    </row>
    <row r="11" spans="1:45" ht="96">
      <c r="A11" s="82">
        <v>5</v>
      </c>
      <c r="B11" s="67" t="s">
        <v>145</v>
      </c>
      <c r="C11" s="44" t="s">
        <v>120</v>
      </c>
      <c r="D11" s="45" t="s">
        <v>121</v>
      </c>
      <c r="E11" s="96">
        <v>1</v>
      </c>
      <c r="F11" s="47" t="s">
        <v>146</v>
      </c>
      <c r="G11" s="96">
        <v>4</v>
      </c>
      <c r="H11" s="95"/>
      <c r="I11" s="95"/>
      <c r="J11" s="97" t="s">
        <v>147</v>
      </c>
      <c r="K11" s="97" t="s">
        <v>148</v>
      </c>
      <c r="L11" s="95"/>
      <c r="M11" s="95"/>
      <c r="N11" s="95"/>
      <c r="O11" s="95"/>
      <c r="P11" s="47" t="s">
        <v>149</v>
      </c>
      <c r="Q11" s="47" t="s">
        <v>150</v>
      </c>
      <c r="R11" s="69" t="s">
        <v>82</v>
      </c>
      <c r="S11" s="89"/>
      <c r="T11" s="89"/>
      <c r="U11" s="85" t="s">
        <v>151</v>
      </c>
      <c r="V11" s="85">
        <v>13.6</v>
      </c>
      <c r="W11" s="95"/>
      <c r="X11" s="95"/>
      <c r="Y11" s="55" t="s">
        <v>82</v>
      </c>
      <c r="Z11" s="85" t="s">
        <v>82</v>
      </c>
      <c r="AA11" s="85">
        <v>18</v>
      </c>
      <c r="AB11" s="85">
        <v>38</v>
      </c>
      <c r="AC11" s="85">
        <v>18</v>
      </c>
      <c r="AD11" s="85">
        <v>36</v>
      </c>
      <c r="AE11" s="85" t="s">
        <v>75</v>
      </c>
      <c r="AF11" s="85">
        <v>10.1</v>
      </c>
      <c r="AG11" s="85">
        <v>10.1</v>
      </c>
      <c r="AH11" s="85" t="s">
        <v>75</v>
      </c>
      <c r="AI11" s="85">
        <v>12.1</v>
      </c>
      <c r="AJ11" s="85">
        <v>3.8</v>
      </c>
      <c r="AK11" s="96" t="s">
        <v>152</v>
      </c>
      <c r="AL11" s="96">
        <v>3.5</v>
      </c>
      <c r="AM11" s="96">
        <v>3.5</v>
      </c>
      <c r="AN11" s="64">
        <v>10</v>
      </c>
      <c r="AO11" s="63">
        <f>IF(2*AG11&lt;10,2*AG11,10)</f>
        <v>10</v>
      </c>
      <c r="AP11" s="64">
        <f>IF(2*AJ11&lt;10,2*AJ11,10)</f>
        <v>7.6</v>
      </c>
      <c r="AQ11" s="63">
        <f>IF(2*AM11&lt;10,2*AM11,10)</f>
        <v>7</v>
      </c>
      <c r="AR11" s="65">
        <f>AN11*0.35+AO11*0.2+AP11*0.25+AQ11*0.2</f>
        <v>8.8000000000000007</v>
      </c>
      <c r="AS11" s="66">
        <f>AR11*1.05</f>
        <v>9.24</v>
      </c>
    </row>
    <row r="12" spans="1:45" ht="126">
      <c r="A12" s="82">
        <v>6</v>
      </c>
      <c r="B12" s="67" t="s">
        <v>153</v>
      </c>
      <c r="C12" s="44" t="s">
        <v>120</v>
      </c>
      <c r="D12" s="45" t="s">
        <v>121</v>
      </c>
      <c r="E12" s="86">
        <v>1</v>
      </c>
      <c r="F12" s="47" t="s">
        <v>154</v>
      </c>
      <c r="G12" s="86">
        <v>4</v>
      </c>
      <c r="H12" s="95"/>
      <c r="I12" s="95"/>
      <c r="J12" s="97" t="s">
        <v>155</v>
      </c>
      <c r="K12" s="97" t="s">
        <v>156</v>
      </c>
      <c r="L12" s="95"/>
      <c r="M12" s="95"/>
      <c r="N12" s="95"/>
      <c r="O12" s="95"/>
      <c r="P12" s="95"/>
      <c r="Q12" s="47"/>
      <c r="R12" s="69"/>
      <c r="S12" s="89" t="s">
        <v>157</v>
      </c>
      <c r="T12" s="89" t="s">
        <v>82</v>
      </c>
      <c r="U12" s="87" t="s">
        <v>158</v>
      </c>
      <c r="V12" s="85">
        <v>4</v>
      </c>
      <c r="W12" s="95"/>
      <c r="X12" s="95"/>
      <c r="Y12" s="55" t="s">
        <v>82</v>
      </c>
      <c r="Z12" s="85" t="s">
        <v>82</v>
      </c>
      <c r="AA12" s="85">
        <v>0</v>
      </c>
      <c r="AB12" s="85">
        <v>6</v>
      </c>
      <c r="AC12" s="85"/>
      <c r="AD12" s="85"/>
      <c r="AE12" s="87" t="s">
        <v>158</v>
      </c>
      <c r="AF12" s="85">
        <v>4</v>
      </c>
      <c r="AG12" s="85"/>
      <c r="AH12" s="85" t="s">
        <v>75</v>
      </c>
      <c r="AI12" s="85">
        <v>6.56</v>
      </c>
      <c r="AJ12" s="85"/>
      <c r="AK12" s="85"/>
      <c r="AL12" s="85"/>
      <c r="AM12" s="98"/>
      <c r="AN12" s="99">
        <v>0</v>
      </c>
      <c r="AO12" s="63">
        <f>IF(2*AG12&lt;10,2*AG12,10)</f>
        <v>0</v>
      </c>
      <c r="AP12" s="64">
        <f>IF(2*AJ12&lt;10,2*AJ12,10)</f>
        <v>0</v>
      </c>
      <c r="AQ12" s="63">
        <f>IF(2*AM12&lt;10,2*AM12,10)</f>
        <v>0</v>
      </c>
      <c r="AR12" s="100">
        <f>AN12*0.35+AO12*0.2+AP12*0.25+AQ12*0.2</f>
        <v>0</v>
      </c>
      <c r="AS12" s="101">
        <f>AR12*1</f>
        <v>0</v>
      </c>
    </row>
    <row r="13" spans="1:45" ht="96">
      <c r="A13" s="82">
        <v>7</v>
      </c>
      <c r="B13" s="67" t="s">
        <v>159</v>
      </c>
      <c r="C13" s="44" t="s">
        <v>120</v>
      </c>
      <c r="D13" s="45" t="s">
        <v>121</v>
      </c>
      <c r="E13" s="86">
        <v>1</v>
      </c>
      <c r="F13" s="47" t="s">
        <v>160</v>
      </c>
      <c r="G13" s="86">
        <v>4</v>
      </c>
      <c r="H13" s="95"/>
      <c r="I13" s="95"/>
      <c r="J13" s="97" t="s">
        <v>161</v>
      </c>
      <c r="K13" s="96" t="s">
        <v>162</v>
      </c>
      <c r="L13" s="95"/>
      <c r="M13" s="95"/>
      <c r="N13" s="95"/>
      <c r="O13" s="95"/>
      <c r="P13" s="47" t="s">
        <v>163</v>
      </c>
      <c r="Q13" s="47" t="s">
        <v>164</v>
      </c>
      <c r="R13" s="69" t="s">
        <v>117</v>
      </c>
      <c r="S13" s="95"/>
      <c r="T13" s="95"/>
      <c r="U13" s="95"/>
      <c r="V13" s="95"/>
      <c r="W13" s="95"/>
      <c r="X13" s="95"/>
      <c r="Y13" s="85" t="s">
        <v>82</v>
      </c>
      <c r="Z13" s="85" t="s">
        <v>82</v>
      </c>
      <c r="AA13" s="85">
        <v>16</v>
      </c>
      <c r="AB13" s="85">
        <v>19</v>
      </c>
      <c r="AC13" s="85"/>
      <c r="AD13" s="85"/>
      <c r="AE13" s="85" t="s">
        <v>75</v>
      </c>
      <c r="AF13" s="85">
        <v>2.2000000000000002</v>
      </c>
      <c r="AG13" s="85"/>
      <c r="AH13" s="85" t="s">
        <v>75</v>
      </c>
      <c r="AI13" s="85">
        <v>8</v>
      </c>
      <c r="AJ13" s="85"/>
      <c r="AK13" s="85"/>
      <c r="AL13" s="85"/>
      <c r="AM13" s="85"/>
      <c r="AN13" s="64">
        <v>0</v>
      </c>
      <c r="AO13" s="63">
        <f>IF(2*AG13&lt;10,2*AG13,10)</f>
        <v>0</v>
      </c>
      <c r="AP13" s="64">
        <f>IF(2*AJ13&lt;10,2*AJ13,10)</f>
        <v>0</v>
      </c>
      <c r="AQ13" s="63">
        <f>IF(2*AM13&lt;10,2*AM13,10)</f>
        <v>0</v>
      </c>
      <c r="AR13" s="65">
        <f>AN13*0.35+AO13*0.2+AP13*0.25+AQ13*0.2</f>
        <v>0</v>
      </c>
      <c r="AS13" s="66">
        <f>AR13*1.05</f>
        <v>0</v>
      </c>
    </row>
    <row r="14" spans="1:45" ht="96">
      <c r="A14" s="82">
        <v>8</v>
      </c>
      <c r="B14" s="67" t="s">
        <v>165</v>
      </c>
      <c r="C14" s="44" t="s">
        <v>120</v>
      </c>
      <c r="D14" s="45" t="s">
        <v>121</v>
      </c>
      <c r="E14" s="86">
        <v>1</v>
      </c>
      <c r="F14" s="47" t="s">
        <v>166</v>
      </c>
      <c r="G14" s="86">
        <v>4</v>
      </c>
      <c r="H14" s="95"/>
      <c r="I14" s="95"/>
      <c r="J14" s="97" t="s">
        <v>167</v>
      </c>
      <c r="K14" s="97" t="s">
        <v>168</v>
      </c>
      <c r="L14" s="95"/>
      <c r="M14" s="95"/>
      <c r="N14" s="95"/>
      <c r="O14" s="95"/>
      <c r="P14" s="47" t="s">
        <v>169</v>
      </c>
      <c r="Q14" s="47" t="s">
        <v>170</v>
      </c>
      <c r="R14" s="69" t="s">
        <v>117</v>
      </c>
      <c r="S14" s="95"/>
      <c r="T14" s="95"/>
      <c r="U14" s="87" t="s">
        <v>171</v>
      </c>
      <c r="V14" s="87">
        <v>1.075</v>
      </c>
      <c r="W14" s="87" t="s">
        <v>172</v>
      </c>
      <c r="X14" s="87">
        <v>1.79</v>
      </c>
      <c r="Y14" s="87" t="s">
        <v>82</v>
      </c>
      <c r="Z14" s="87" t="s">
        <v>82</v>
      </c>
      <c r="AA14" s="87">
        <v>4</v>
      </c>
      <c r="AB14" s="87">
        <v>10</v>
      </c>
      <c r="AC14" s="87"/>
      <c r="AD14" s="87"/>
      <c r="AE14" s="87" t="s">
        <v>171</v>
      </c>
      <c r="AF14" s="87">
        <v>1.075</v>
      </c>
      <c r="AG14" s="87"/>
      <c r="AH14" s="87" t="s">
        <v>173</v>
      </c>
      <c r="AI14" s="87">
        <v>10.6</v>
      </c>
      <c r="AJ14" s="87"/>
      <c r="AK14" s="87" t="s">
        <v>172</v>
      </c>
      <c r="AL14" s="87">
        <v>1.79</v>
      </c>
      <c r="AM14" s="87"/>
      <c r="AN14" s="64">
        <v>0</v>
      </c>
      <c r="AO14" s="63">
        <f>IF(2*AG14&lt;10,2*AG14,10)</f>
        <v>0</v>
      </c>
      <c r="AP14" s="64">
        <f>IF(2*AJ14&lt;10,2*AJ14,10)</f>
        <v>0</v>
      </c>
      <c r="AQ14" s="63">
        <f>IF(2*AM14&lt;10,2*AM14,10)</f>
        <v>0</v>
      </c>
      <c r="AR14" s="65">
        <f>AN14*0.35+AO14*0.2+AP14*0.25+AQ14*0.2</f>
        <v>0</v>
      </c>
      <c r="AS14" s="66">
        <f>AR14*1.05</f>
        <v>0</v>
      </c>
    </row>
    <row r="15" spans="1:45" ht="96">
      <c r="A15" s="82">
        <v>9</v>
      </c>
      <c r="B15" s="67" t="s">
        <v>174</v>
      </c>
      <c r="C15" s="44" t="s">
        <v>120</v>
      </c>
      <c r="D15" s="45" t="s">
        <v>121</v>
      </c>
      <c r="E15" s="102">
        <v>1</v>
      </c>
      <c r="F15" s="47" t="s">
        <v>175</v>
      </c>
      <c r="G15" s="102">
        <v>5</v>
      </c>
      <c r="H15" s="95"/>
      <c r="I15" s="95"/>
      <c r="J15" s="95"/>
      <c r="K15" s="95"/>
      <c r="L15" s="95"/>
      <c r="M15" s="95"/>
      <c r="N15" s="95"/>
      <c r="O15" s="95"/>
      <c r="P15" s="103" t="s">
        <v>176</v>
      </c>
      <c r="Q15" s="47" t="s">
        <v>177</v>
      </c>
      <c r="R15" s="69" t="s">
        <v>82</v>
      </c>
      <c r="S15" s="95"/>
      <c r="T15" s="95"/>
      <c r="U15" s="85" t="s">
        <v>178</v>
      </c>
      <c r="V15" s="96">
        <v>2.92</v>
      </c>
      <c r="W15" s="85" t="s">
        <v>179</v>
      </c>
      <c r="X15" s="104">
        <v>14.4</v>
      </c>
      <c r="Y15" s="85" t="s">
        <v>129</v>
      </c>
      <c r="Z15" s="85" t="s">
        <v>129</v>
      </c>
      <c r="AA15" s="85">
        <v>8</v>
      </c>
      <c r="AB15" s="85">
        <v>23</v>
      </c>
      <c r="AC15" s="85">
        <v>7</v>
      </c>
      <c r="AD15" s="85">
        <v>19</v>
      </c>
      <c r="AE15" s="85" t="s">
        <v>178</v>
      </c>
      <c r="AF15" s="96">
        <v>2.92</v>
      </c>
      <c r="AG15" s="96">
        <v>2</v>
      </c>
      <c r="AH15" s="87" t="s">
        <v>180</v>
      </c>
      <c r="AI15" s="85">
        <v>13.75</v>
      </c>
      <c r="AJ15" s="85">
        <v>7</v>
      </c>
      <c r="AK15" s="85" t="s">
        <v>179</v>
      </c>
      <c r="AL15" s="85">
        <v>14.4</v>
      </c>
      <c r="AM15" s="85">
        <v>14.4</v>
      </c>
      <c r="AN15" s="64">
        <v>7</v>
      </c>
      <c r="AO15" s="63">
        <f>IF(2*AG15&lt;10,2*AG15,10)</f>
        <v>4</v>
      </c>
      <c r="AP15" s="64">
        <f>IF(2*AJ15&lt;10,2*AJ15,10)</f>
        <v>10</v>
      </c>
      <c r="AQ15" s="63">
        <f>IF(2*AM15&lt;10,2*AM15,10)</f>
        <v>10</v>
      </c>
      <c r="AR15" s="65">
        <f>AN15*0.35+AO15*0.2+AP15*0.25+AQ15*0.2</f>
        <v>7.75</v>
      </c>
      <c r="AS15" s="66">
        <f>AR15*1.05</f>
        <v>8.1374999999999993</v>
      </c>
    </row>
    <row r="16" spans="1:45">
      <c r="AN16"/>
      <c r="AO16"/>
      <c r="AP16"/>
      <c r="AQ16"/>
      <c r="AR16"/>
    </row>
    <row r="17" spans="40:44">
      <c r="AN17"/>
      <c r="AO17"/>
      <c r="AP17"/>
      <c r="AQ17"/>
      <c r="AR17"/>
    </row>
    <row r="18" spans="40:44">
      <c r="AN18"/>
      <c r="AO18"/>
      <c r="AP18"/>
      <c r="AQ18"/>
      <c r="AR18"/>
    </row>
    <row r="19" spans="40:44">
      <c r="AN19"/>
      <c r="AO19"/>
      <c r="AP19"/>
      <c r="AQ19"/>
      <c r="AR19"/>
    </row>
    <row r="20" spans="40:44">
      <c r="AN20"/>
      <c r="AO20"/>
      <c r="AP20"/>
      <c r="AQ20"/>
      <c r="AR20"/>
    </row>
    <row r="21" spans="40:44">
      <c r="AN21"/>
      <c r="AO21"/>
      <c r="AP21"/>
      <c r="AQ21"/>
      <c r="AR21"/>
    </row>
    <row r="22" spans="40:44">
      <c r="AN22"/>
      <c r="AO22"/>
      <c r="AP22"/>
      <c r="AQ22"/>
      <c r="AR22"/>
    </row>
    <row r="23" spans="40:44">
      <c r="AN23"/>
      <c r="AO23"/>
      <c r="AP23"/>
      <c r="AQ23"/>
      <c r="AR23"/>
    </row>
    <row r="24" spans="40:44">
      <c r="AN24"/>
      <c r="AO24"/>
      <c r="AP24"/>
      <c r="AQ24"/>
      <c r="AR24"/>
    </row>
    <row r="25" spans="40:44">
      <c r="AN25" s="76"/>
      <c r="AO25" s="77"/>
      <c r="AP25" s="76"/>
      <c r="AQ25" s="77"/>
      <c r="AR25" s="76"/>
    </row>
  </sheetData>
  <mergeCells count="29">
    <mergeCell ref="AK4:AM4"/>
    <mergeCell ref="F5:G5"/>
    <mergeCell ref="H5:I5"/>
    <mergeCell ref="J5:K5"/>
    <mergeCell ref="L5:M5"/>
    <mergeCell ref="N5:O5"/>
    <mergeCell ref="P5:R5"/>
    <mergeCell ref="S5:T5"/>
    <mergeCell ref="U5:Y5"/>
    <mergeCell ref="AA5:AD5"/>
    <mergeCell ref="AE5:AG5"/>
    <mergeCell ref="AH5:AJ5"/>
    <mergeCell ref="AK5:AM5"/>
    <mergeCell ref="A2:F2"/>
    <mergeCell ref="P3:Z3"/>
    <mergeCell ref="AA3:AM3"/>
    <mergeCell ref="AN3:AR5"/>
    <mergeCell ref="AS3:AS5"/>
    <mergeCell ref="F4:G4"/>
    <mergeCell ref="H4:I4"/>
    <mergeCell ref="J4:K4"/>
    <mergeCell ref="L4:M4"/>
    <mergeCell ref="N4:O4"/>
    <mergeCell ref="P4:R4"/>
    <mergeCell ref="S4:T4"/>
    <mergeCell ref="U4:Y4"/>
    <mergeCell ref="AA4:AD4"/>
    <mergeCell ref="AE4:AG4"/>
    <mergeCell ref="AH4:AJ4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Odysseas Boufalis</dc:creator>
  <cp:keywords/>
  <dc:description/>
  <cp:lastModifiedBy>Guest User</cp:lastModifiedBy>
  <cp:revision>1</cp:revision>
  <dcterms:created xsi:type="dcterms:W3CDTF">2020-01-17T09:48:17Z</dcterms:created>
  <dcterms:modified xsi:type="dcterms:W3CDTF">2022-10-11T21:15:47Z</dcterms:modified>
  <cp:category/>
  <cp:contentStatus/>
</cp:coreProperties>
</file>